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I_DISCO_D\Documenti_2025\AGGIORNAMENTO CONTRIBUTO DI COSTRUZIONE\Allegati_2025_42\Autocalcolo.contributo.costo.costruzione_1\Autocalcolo.contributo.costo.costruzione\"/>
    </mc:Choice>
  </mc:AlternateContent>
  <xr:revisionPtr revIDLastSave="0" documentId="13_ncr:1_{A49CBE8A-CE81-42F4-9718-B26F264A030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alcolo Superfici" sheetId="6" r:id="rId1"/>
    <sheet name="autocalcolo.costo" sheetId="2" r:id="rId2"/>
    <sheet name="autocalcolo.oneri_di_urbanizzaz" sheetId="5" r:id="rId3"/>
  </sheets>
  <definedNames>
    <definedName name="_xlnm.Print_Area" localSheetId="1">autocalcolo.costo!$B$1:$G$65</definedName>
    <definedName name="_xlnm.Print_Area" localSheetId="0">'Calcolo Superfici'!$B$1:$L$49</definedName>
    <definedName name="Z_F3E47D42_261C_4388_B34D_A34AF40921E8_.wvu.Cols" localSheetId="1" hidden="1">autocalcolo.costo!$I:$IV</definedName>
    <definedName name="Z_F3E47D42_261C_4388_B34D_A34AF40921E8_.wvu.Cols" localSheetId="2" hidden="1">autocalcolo.oneri_di_urbanizzaz!#REF!</definedName>
    <definedName name="Z_F3E47D42_261C_4388_B34D_A34AF40921E8_.wvu.Cols" localSheetId="0" hidden="1">'Calcolo Superfici'!$N:$JA</definedName>
  </definedNames>
  <calcPr calcId="191029"/>
  <customWorkbookViews>
    <customWorkbookView name="Administrator - Visualizzazione personale" guid="{F3E47D42-261C-4388-B34D-A34AF40921E8}" mergeInterval="0" personalView="1" maximized="1" xWindow="9" yWindow="50" windowWidth="613" windowHeight="26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5" l="1"/>
  <c r="E11" i="5" s="1"/>
  <c r="D27" i="5"/>
  <c r="K41" i="6" l="1"/>
  <c r="F41" i="6"/>
  <c r="K40" i="6"/>
  <c r="F40" i="6"/>
  <c r="K39" i="6"/>
  <c r="F39" i="6"/>
  <c r="K38" i="6"/>
  <c r="F38" i="6"/>
  <c r="K37" i="6"/>
  <c r="F37" i="6"/>
  <c r="K36" i="6"/>
  <c r="F36" i="6"/>
  <c r="K35" i="6"/>
  <c r="F35" i="6"/>
  <c r="K34" i="6"/>
  <c r="F34" i="6"/>
  <c r="K33" i="6"/>
  <c r="F33" i="6"/>
  <c r="K32" i="6"/>
  <c r="F32" i="6"/>
  <c r="K31" i="6"/>
  <c r="F31" i="6"/>
  <c r="K30" i="6"/>
  <c r="F30" i="6"/>
  <c r="K29" i="6"/>
  <c r="F29" i="6"/>
  <c r="K26" i="6"/>
  <c r="F26" i="6"/>
  <c r="K25" i="6"/>
  <c r="F25" i="6"/>
  <c r="K24" i="6"/>
  <c r="F24" i="6"/>
  <c r="K23" i="6"/>
  <c r="F23" i="6"/>
  <c r="K22" i="6"/>
  <c r="F22" i="6"/>
  <c r="K21" i="6"/>
  <c r="F21" i="6"/>
  <c r="K20" i="6"/>
  <c r="F20" i="6"/>
  <c r="K19" i="6"/>
  <c r="F19" i="6"/>
  <c r="K18" i="6"/>
  <c r="F18" i="6"/>
  <c r="K17" i="6"/>
  <c r="F17" i="6"/>
  <c r="K16" i="6"/>
  <c r="F16" i="6"/>
  <c r="K15" i="6"/>
  <c r="F15" i="6"/>
  <c r="K14" i="6"/>
  <c r="F14" i="6"/>
  <c r="K13" i="6"/>
  <c r="F13" i="6"/>
  <c r="K12" i="6"/>
  <c r="F12" i="6"/>
  <c r="K11" i="6"/>
  <c r="F11" i="6"/>
  <c r="K10" i="6"/>
  <c r="F10" i="6"/>
  <c r="K9" i="6"/>
  <c r="F9" i="6"/>
  <c r="K8" i="6"/>
  <c r="F8" i="6"/>
  <c r="K7" i="6"/>
  <c r="F7" i="6"/>
  <c r="K6" i="6"/>
  <c r="F6" i="6"/>
  <c r="K5" i="6"/>
  <c r="F5" i="6"/>
  <c r="K42" i="6" l="1"/>
  <c r="K43" i="6"/>
  <c r="D12" i="2" l="1"/>
  <c r="D22" i="2"/>
  <c r="C41" i="2" s="1"/>
  <c r="B36" i="2"/>
  <c r="D36" i="2"/>
  <c r="D37" i="2" s="1"/>
  <c r="C48" i="2"/>
  <c r="C49" i="2"/>
  <c r="E9" i="2" l="1"/>
  <c r="G9" i="2" s="1"/>
  <c r="B8" i="5"/>
  <c r="E11" i="2"/>
  <c r="G11" i="2" s="1"/>
  <c r="E10" i="2"/>
  <c r="G10" i="2" s="1"/>
  <c r="C40" i="2"/>
  <c r="D50" i="2"/>
  <c r="E31" i="2"/>
  <c r="E7" i="2"/>
  <c r="G7" i="2" s="1"/>
  <c r="C42" i="2"/>
  <c r="E8" i="2"/>
  <c r="G8" i="2" s="1"/>
  <c r="E8" i="5" l="1"/>
  <c r="E9" i="5"/>
  <c r="G12" i="2"/>
  <c r="C43" i="2"/>
  <c r="E13" i="5" l="1"/>
  <c r="D51" i="2"/>
  <c r="B55" i="2" s="1"/>
  <c r="C55" i="2" s="1"/>
  <c r="G59" i="2" s="1"/>
  <c r="G60" i="2" s="1"/>
  <c r="G62" i="2" s="1"/>
  <c r="D15" i="5" s="1"/>
  <c r="C34" i="5" l="1"/>
  <c r="C32" i="5"/>
  <c r="B43" i="5"/>
  <c r="C33" i="5"/>
  <c r="C35" i="5"/>
  <c r="D32" i="5" l="1"/>
  <c r="E32" i="5"/>
  <c r="E36" i="5"/>
  <c r="C43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Comune di Oliveto Citra</author>
  </authors>
  <commentList>
    <comment ref="D2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Campo per l'inserimento del nominato del richiedente il permesso di costruire.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Comune di Oliveto Citra</author>
  </authors>
  <commentList>
    <comment ref="C2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Campo per l'inserimento del nominato del richiedente il permesso di costruire.
</t>
        </r>
      </text>
    </comment>
    <comment ref="C5" authorId="0" shapeId="0" xr:uid="{00000000-0006-0000-0100-000002000000}">
      <text>
        <r>
          <rPr>
            <sz val="8"/>
            <color indexed="81"/>
            <rFont val="Tahoma"/>
            <family val="2"/>
          </rPr>
          <t xml:space="preserve">Inserire il numero degli alloggi a seconda della superficie utile, (Su).
</t>
        </r>
      </text>
    </comment>
    <comment ref="D5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Inserire la superficie utile abitabile. Art. 3 del DM 10/05/1977. S'intende per sua la superficie di pavimento degli alloggi misurata al netto di muratire, pilastri, tramezzi, sguinci, vani di porte e finestre, di eventuali scale interne, di logge e di balconi.
</t>
        </r>
      </text>
    </comment>
    <comment ref="D15" authorId="0" shapeId="0" xr:uid="{00000000-0006-0000-0100-000004000000}">
      <text>
        <r>
          <rPr>
            <sz val="8"/>
            <color indexed="81"/>
            <rFont val="Tahoma"/>
            <family val="2"/>
          </rPr>
          <t xml:space="preserve">Art. 1 D.M. 10/05/2007. Inserire la superficie non residenziale. La snr riguarda a) cantinole, soffitte, locali motore ascendore, cabine idriche, lavatoi comuni, centrali termiche, ed altri locali a stretto servizio delle residenze; b) autorimesse singole o collettive; c) androni di ingresso o porticati liberi; d) logge e balconi;
N.B. I porticati sono esclusi dal computo qualora gli strumenti ne prescrivano l'uso pubblico. La superficie per autorimesse è solo quella eccedente i limiti fissati dalla normativa vigente sui pargheggi.
</t>
        </r>
      </text>
    </comment>
    <comment ref="C36" authorId="0" shapeId="0" xr:uid="{00000000-0006-0000-0100-000005000000}">
      <text>
        <r>
          <rPr>
            <sz val="8"/>
            <color indexed="81"/>
            <rFont val="Tahoma"/>
            <family val="2"/>
          </rPr>
          <t>Art. 7 del DM 10/05/1977.
1) più di un ascensore per ogni scala se questa serve meno di sei piani sopraelevati;
2) scala di servizio non prescritta da leggi o regolamenti o imposta da necessità di prevenzione di infortuni o di incendi;
3) altezza libera netta di piano superiore a m. 3,00 o a quella minima prescritta da norme regolamentari. Per ambienti con altezze diverse si fa riferimento all'altezza media ponderale;
4) piscina coperta o scoperta quando sia a servizio di uno o più edifici comprendenti meno di 15 unità immobiliari;
5) alloggi di custodia a servizio di uno o più edifici comprendenti meno di 15 unità immobiliari.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 shapeId="0" xr:uid="{00000000-0006-0000-0100-000006000000}">
      <text>
        <r>
          <rPr>
            <sz val="8"/>
            <color indexed="81"/>
            <rFont val="Tahoma"/>
            <family val="2"/>
          </rPr>
          <t xml:space="preserve">Vedi prospetto allegato al D.M. 10/05/1977.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Comune di Oliveto Citra</author>
  </authors>
  <commentList>
    <comment ref="C3" authorId="0" shapeId="0" xr:uid="{00000000-0006-0000-0200-000001000000}">
      <text>
        <r>
          <rPr>
            <sz val="8"/>
            <color indexed="81"/>
            <rFont val="Tahoma"/>
            <family val="2"/>
          </rPr>
          <t xml:space="preserve">Campo per l'inserimento del nominato del richiedente il permesso di costruire.
</t>
        </r>
      </text>
    </comment>
  </commentList>
</comments>
</file>

<file path=xl/sharedStrings.xml><?xml version="1.0" encoding="utf-8"?>
<sst xmlns="http://schemas.openxmlformats.org/spreadsheetml/2006/main" count="128" uniqueCount="113">
  <si>
    <t>PRATICA N. :</t>
  </si>
  <si>
    <t>TABELLA 1 : Incremento per superficie utile abitabile</t>
  </si>
  <si>
    <t>&lt;=95</t>
  </si>
  <si>
    <t>&gt;95 -&gt; 110</t>
  </si>
  <si>
    <t>&gt;110 -&gt; 130</t>
  </si>
  <si>
    <t>&gt;130 -&gt; 160</t>
  </si>
  <si>
    <t>&gt;160</t>
  </si>
  <si>
    <t>TOTALI</t>
  </si>
  <si>
    <t>TABELLA 2 : Superfici per servizi ed accessori relativi alla parte residenziale</t>
  </si>
  <si>
    <t>Destinazioni</t>
  </si>
  <si>
    <t>E. Logge e balconi</t>
  </si>
  <si>
    <t>Min</t>
  </si>
  <si>
    <t>Max</t>
  </si>
  <si>
    <t>0-50</t>
  </si>
  <si>
    <t>50-75</t>
  </si>
  <si>
    <t>75-100</t>
  </si>
  <si>
    <t>&gt;100</t>
  </si>
  <si>
    <t>TABELLA 4 : Incrementi per particolari caratteristiche</t>
  </si>
  <si>
    <t>Numero</t>
  </si>
  <si>
    <t>TOTALE DEGLI INCREMENTI :</t>
  </si>
  <si>
    <t>Classe dell'edificio</t>
  </si>
  <si>
    <t>magg.(%)</t>
  </si>
  <si>
    <t>Importi</t>
  </si>
  <si>
    <t>Classe di superficie</t>
  </si>
  <si>
    <t>(mq)</t>
  </si>
  <si>
    <t>Alloggi</t>
  </si>
  <si>
    <t>(n.ro)</t>
  </si>
  <si>
    <t>Su</t>
  </si>
  <si>
    <t>Rapporto</t>
  </si>
  <si>
    <t>Incremento</t>
  </si>
  <si>
    <t>(%)</t>
  </si>
  <si>
    <t>di superficie</t>
  </si>
  <si>
    <t>Snr</t>
  </si>
  <si>
    <t>Intervalli di variabilità del rapporto percentuale</t>
  </si>
  <si>
    <t>Snr/Su (%)</t>
  </si>
  <si>
    <t>TABELLA 5 : Superfici residenziali e relativi servizi ed accessori</t>
  </si>
  <si>
    <t>Superficie utile abitabile (Su)</t>
  </si>
  <si>
    <t>Superficie netta non residenziale (Snr)</t>
  </si>
  <si>
    <t>Superficie ragguagliata (60% Snr)</t>
  </si>
  <si>
    <t>Superficie netta non residenziale (Sn)</t>
  </si>
  <si>
    <t>Superficie accessori (Sa)</t>
  </si>
  <si>
    <t>Superficie ragguagliata (60% Sa)</t>
  </si>
  <si>
    <t>A. Cantinole, soffitte , sala macchine ascensori, cabine idriche, lavatoi comuni, centrali termiche,  ed altri locali a stretto servizio delle residenze</t>
  </si>
  <si>
    <t>TABELLA 3 : Incremento per servizi ed accessori relativi alla parte residenziale</t>
  </si>
  <si>
    <t>di caratteristiche</t>
  </si>
  <si>
    <t>Incremento relativo</t>
  </si>
  <si>
    <t>l.1</t>
  </si>
  <si>
    <t>Ipotesi</t>
  </si>
  <si>
    <t xml:space="preserve"> che ricorre</t>
  </si>
  <si>
    <t>l.3</t>
  </si>
  <si>
    <t>l.1+l.2+l.3</t>
  </si>
  <si>
    <t xml:space="preserve">l.2 </t>
  </si>
  <si>
    <t>Superficie complessiva (Sc)</t>
  </si>
  <si>
    <t>Superficie totale non residenziale (St)</t>
  </si>
  <si>
    <t>TABELLA 6 : Superfici per attività turistiche, commerciali e direzionali e ralativi accessori</t>
  </si>
  <si>
    <t>TABELLA 7 : Tabella dell'edificio</t>
  </si>
  <si>
    <t>Contributo del Costo di Costruzione da versare</t>
  </si>
  <si>
    <t>Per superficie utile abitabile (Su), si intende la superficie di pavimento degli alloggi, misurata al netto delle murature, pilastri, tramezzi, sguinci, vani di porte e finestre, di eventuali scale interne, di logge e di balconi.</t>
  </si>
  <si>
    <t>Per superficie netta non residenziale (Sn), si intende la superficie di pavimento, misurata al netto delle sole murature perimetrali.</t>
  </si>
  <si>
    <t>B) Costo al metro quadro di costruzione maggiorato</t>
  </si>
  <si>
    <t>C) Costo di costruzione della costruzione</t>
  </si>
  <si>
    <t>D) Aliquota del Costo di Costruzione (%)</t>
  </si>
  <si>
    <t>TOTALE</t>
  </si>
  <si>
    <t>A) Costo al metro quadro delle costruzioni (€/mq)</t>
  </si>
  <si>
    <t>C. Autorimesse private</t>
  </si>
  <si>
    <t>B. Autorimesse collettive</t>
  </si>
  <si>
    <t>D. Androni ingresso e porticati liberi</t>
  </si>
  <si>
    <t>Indicare con l'ipotesi che ricorre (es. 0, oppure 1, oppure 2, oppure 3, oppure 4, oppure 5.).</t>
  </si>
  <si>
    <t>Su tot/Su</t>
  </si>
  <si>
    <t>Superficie utile</t>
  </si>
  <si>
    <t>abitabile (mq)</t>
  </si>
  <si>
    <t>Sup. netta servizi</t>
  </si>
  <si>
    <t xml:space="preserve"> e accessori (mq)</t>
  </si>
  <si>
    <t>Incr.to per classi</t>
  </si>
  <si>
    <t>Totale riga 1 Superficie mq.</t>
  </si>
  <si>
    <t>Totale riga 2 Volume mc.</t>
  </si>
  <si>
    <t>U.P.</t>
  </si>
  <si>
    <t>U.S.</t>
  </si>
  <si>
    <t>Volume</t>
  </si>
  <si>
    <t>€/mq.</t>
  </si>
  <si>
    <t>TABELLA 1: Oneri</t>
  </si>
  <si>
    <t>Art. 36</t>
  </si>
  <si>
    <t>SI/NO</t>
  </si>
  <si>
    <t>Totali</t>
  </si>
  <si>
    <t>€</t>
  </si>
  <si>
    <t>Rateizzazione in n. 4 rate</t>
  </si>
  <si>
    <t>1 rata</t>
  </si>
  <si>
    <t>2 rata</t>
  </si>
  <si>
    <t>3 rata</t>
  </si>
  <si>
    <t>4 rata</t>
  </si>
  <si>
    <t>NO</t>
  </si>
  <si>
    <t>TOTALE CONTRIBUTO DI COSTRUZIONE</t>
  </si>
  <si>
    <t>Importi rata €</t>
  </si>
  <si>
    <t>Polizza €</t>
  </si>
  <si>
    <t>Verifica €</t>
  </si>
  <si>
    <t>TOTALE A VERSARE</t>
  </si>
  <si>
    <t>Importo Contributo €</t>
  </si>
  <si>
    <t>Importo Diritti €</t>
  </si>
  <si>
    <t>TOTALE           €</t>
  </si>
  <si>
    <t>Altro</t>
  </si>
  <si>
    <t>Descrizione</t>
  </si>
  <si>
    <t>Prodotto</t>
  </si>
  <si>
    <t>SUPERFICIE UTILE ABITABILE DELL'EDIFICIO Art. 3 D.M. 10 Maggio 1977 n. 801</t>
  </si>
  <si>
    <t xml:space="preserve">SUPERFICIE NON RESIDENZIALE DELL'EDIFICIO </t>
  </si>
  <si>
    <t>Prospetto di autocalcolo Superfici</t>
  </si>
  <si>
    <t>VOLUME</t>
  </si>
  <si>
    <t>Prospetto di autocalcolo per la determinazione del costo di costruzione.</t>
  </si>
  <si>
    <t>Prospetto di autocalcolo per la determinazione del Contributo di Costruzione - Costo di Costruzione + oneri di urbanizzazione primaria (UP), secondaria (US) e di volume realizzato.</t>
  </si>
  <si>
    <t>TABELLA 2: Somme già versate</t>
  </si>
  <si>
    <t>TABELLA 3: Calcolo della sanzione</t>
  </si>
  <si>
    <t>TABELLA 4: Rateizzazione Contributo di Costruzione</t>
  </si>
  <si>
    <t>TABELLA 5: Diritti di Segreteria</t>
  </si>
  <si>
    <r>
      <t xml:space="preserve">NOTA: Il "Costo al metro quadro delle nuove costruzioni" preimpostato è di </t>
    </r>
    <r>
      <rPr>
        <b/>
        <sz val="9"/>
        <color rgb="FF333399"/>
        <rFont val="Tahoma"/>
        <family val="2"/>
      </rPr>
      <t>€ 854,25</t>
    </r>
    <r>
      <rPr>
        <sz val="9"/>
        <color indexed="62"/>
        <rFont val="Tahoma"/>
        <family val="2"/>
      </rPr>
      <t xml:space="preserve"> come stabilito dalla Delibera di C.C. N. </t>
    </r>
    <r>
      <rPr>
        <b/>
        <sz val="9"/>
        <color rgb="FF333399"/>
        <rFont val="Tahoma"/>
        <family val="2"/>
      </rPr>
      <t>3</t>
    </r>
    <r>
      <rPr>
        <sz val="9"/>
        <color indexed="62"/>
        <rFont val="Tahoma"/>
        <family val="2"/>
      </rPr>
      <t xml:space="preserve"> del </t>
    </r>
    <r>
      <rPr>
        <b/>
        <sz val="9"/>
        <color rgb="FF333399"/>
        <rFont val="Tahoma"/>
        <family val="2"/>
      </rPr>
      <t>21/01/202</t>
    </r>
    <r>
      <rPr>
        <sz val="9"/>
        <color indexed="62"/>
        <rFont val="Tahoma"/>
        <family val="2"/>
      </rPr>
      <t xml:space="preserve">5, nonché la "Aliquota del Costo di Costruzione" preimpostata del 5%, per il Costo di Costruzione relativo al recupero promario e secondario occorre fare riferimento alla </t>
    </r>
    <r>
      <rPr>
        <b/>
        <sz val="9"/>
        <color rgb="FF333399"/>
        <rFont val="Tahoma"/>
        <family val="2"/>
      </rPr>
      <t>Tabella "A"</t>
    </r>
    <r>
      <rPr>
        <sz val="9"/>
        <color indexed="62"/>
        <rFont val="Tahoma"/>
        <family val="2"/>
      </rPr>
      <t xml:space="preserve"> allegata alla D.C.C. n. 3/2025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</si>
</sst>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1" formatCode="_-* #,##0_-;\-* #,##0_-;_-* &quot;-&quot;_-;_-@_-"/>
    <numFmt numFmtId="43" formatCode="_-* #,##0.00_-;\-* #,##0.00_-;_-* &quot;-&quot;??_-;_-@_-"/>
  </numFmts>
  <fonts count="19" x14ac:knownFonts="1">
    <font>
      <sz val="10"/>
      <name val="Arial"/>
    </font>
    <font>
      <sz val="10"/>
      <name val="Arial"/>
      <family val="2"/>
    </font>
    <font>
      <sz val="18"/>
      <color indexed="10"/>
      <name val="Tahoma"/>
      <family val="2"/>
    </font>
    <font>
      <sz val="10"/>
      <color indexed="62"/>
      <name val="Tahoma"/>
      <family val="2"/>
    </font>
    <font>
      <sz val="9"/>
      <color indexed="62"/>
      <name val="Tahoma"/>
      <family val="2"/>
    </font>
    <font>
      <sz val="9"/>
      <name val="Tahoma"/>
      <family val="2"/>
    </font>
    <font>
      <sz val="8"/>
      <color indexed="10"/>
      <name val="Tahoma"/>
      <family val="2"/>
    </font>
    <font>
      <sz val="8"/>
      <color indexed="62"/>
      <name val="Tahoma"/>
      <family val="2"/>
    </font>
    <font>
      <strike/>
      <sz val="9"/>
      <color indexed="62"/>
      <name val="Tahoma"/>
      <family val="2"/>
    </font>
    <font>
      <strike/>
      <sz val="10"/>
      <name val="Arial"/>
      <family val="2"/>
    </font>
    <font>
      <sz val="8"/>
      <color indexed="81"/>
      <name val="Tahoma"/>
      <family val="2"/>
    </font>
    <font>
      <b/>
      <sz val="9"/>
      <color indexed="62"/>
      <name val="Tahoma"/>
      <family val="2"/>
    </font>
    <font>
      <b/>
      <sz val="10"/>
      <name val="Arial"/>
      <family val="2"/>
    </font>
    <font>
      <b/>
      <sz val="11"/>
      <color indexed="62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8"/>
      <color indexed="62"/>
      <name val="Tahoma"/>
      <family val="2"/>
    </font>
    <font>
      <b/>
      <sz val="9"/>
      <color rgb="FF333399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39997558519241921"/>
        <bgColor indexed="64"/>
      </patternFill>
    </fill>
  </fills>
  <borders count="91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medium">
        <color indexed="62"/>
      </right>
      <top style="thin">
        <color indexed="62"/>
      </top>
      <bottom style="medium">
        <color indexed="62"/>
      </bottom>
      <diagonal/>
    </border>
    <border>
      <left/>
      <right style="thin">
        <color indexed="62"/>
      </right>
      <top style="thin">
        <color indexed="62"/>
      </top>
      <bottom style="hair">
        <color indexed="62"/>
      </bottom>
      <diagonal/>
    </border>
    <border>
      <left/>
      <right style="thin">
        <color indexed="62"/>
      </right>
      <top style="hair">
        <color indexed="62"/>
      </top>
      <bottom style="hair">
        <color indexed="62"/>
      </bottom>
      <diagonal/>
    </border>
    <border>
      <left/>
      <right style="thin">
        <color indexed="62"/>
      </right>
      <top style="hair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hair">
        <color indexed="62"/>
      </bottom>
      <diagonal/>
    </border>
    <border>
      <left style="thin">
        <color indexed="62"/>
      </left>
      <right style="thin">
        <color indexed="62"/>
      </right>
      <top style="hair">
        <color indexed="62"/>
      </top>
      <bottom style="hair">
        <color indexed="62"/>
      </bottom>
      <diagonal/>
    </border>
    <border>
      <left style="thin">
        <color indexed="62"/>
      </left>
      <right style="thin">
        <color indexed="62"/>
      </right>
      <top style="hair">
        <color indexed="62"/>
      </top>
      <bottom/>
      <diagonal/>
    </border>
    <border>
      <left style="thin">
        <color indexed="62"/>
      </left>
      <right style="thin">
        <color indexed="62"/>
      </right>
      <top style="double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hair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hair">
        <color indexed="62"/>
      </bottom>
      <diagonal/>
    </border>
    <border>
      <left style="thin">
        <color indexed="62"/>
      </left>
      <right/>
      <top style="hair">
        <color indexed="62"/>
      </top>
      <bottom style="hair">
        <color indexed="62"/>
      </bottom>
      <diagonal/>
    </border>
    <border>
      <left style="thin">
        <color indexed="62"/>
      </left>
      <right/>
      <top style="hair">
        <color indexed="62"/>
      </top>
      <bottom style="thin">
        <color indexed="62"/>
      </bottom>
      <diagonal/>
    </border>
    <border>
      <left style="thin">
        <color indexed="62"/>
      </left>
      <right/>
      <top/>
      <bottom/>
      <diagonal/>
    </border>
    <border>
      <left/>
      <right/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/>
      <right/>
      <top style="medium">
        <color indexed="62"/>
      </top>
      <bottom style="hair">
        <color indexed="62"/>
      </bottom>
      <diagonal/>
    </border>
    <border>
      <left/>
      <right style="medium">
        <color indexed="62"/>
      </right>
      <top style="medium">
        <color indexed="62"/>
      </top>
      <bottom style="hair">
        <color indexed="62"/>
      </bottom>
      <diagonal/>
    </border>
    <border>
      <left/>
      <right/>
      <top style="hair">
        <color indexed="62"/>
      </top>
      <bottom style="hair">
        <color indexed="62"/>
      </bottom>
      <diagonal/>
    </border>
    <border>
      <left/>
      <right style="medium">
        <color indexed="62"/>
      </right>
      <top style="hair">
        <color indexed="62"/>
      </top>
      <bottom style="hair">
        <color indexed="62"/>
      </bottom>
      <diagonal/>
    </border>
    <border>
      <left/>
      <right/>
      <top style="hair">
        <color indexed="62"/>
      </top>
      <bottom style="thin">
        <color indexed="62"/>
      </bottom>
      <diagonal/>
    </border>
    <border>
      <left/>
      <right style="medium">
        <color indexed="62"/>
      </right>
      <top style="hair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medium">
        <color indexed="62"/>
      </bottom>
      <diagonal/>
    </border>
    <border>
      <left style="hair">
        <color indexed="62"/>
      </left>
      <right/>
      <top style="hair">
        <color indexed="62"/>
      </top>
      <bottom/>
      <diagonal/>
    </border>
    <border>
      <left/>
      <right/>
      <top style="hair">
        <color indexed="62"/>
      </top>
      <bottom/>
      <diagonal/>
    </border>
    <border>
      <left style="hair">
        <color indexed="62"/>
      </left>
      <right/>
      <top/>
      <bottom/>
      <diagonal/>
    </border>
    <border>
      <left style="hair">
        <color indexed="62"/>
      </left>
      <right/>
      <top/>
      <bottom style="hair">
        <color indexed="62"/>
      </bottom>
      <diagonal/>
    </border>
    <border>
      <left/>
      <right/>
      <top/>
      <bottom style="hair">
        <color indexed="62"/>
      </bottom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2"/>
      </bottom>
      <diagonal/>
    </border>
    <border>
      <left/>
      <right style="medium">
        <color indexed="64"/>
      </right>
      <top/>
      <bottom style="thin">
        <color indexed="62"/>
      </bottom>
      <diagonal/>
    </border>
    <border>
      <left style="medium">
        <color indexed="64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medium">
        <color indexed="64"/>
      </right>
      <top style="thin">
        <color indexed="62"/>
      </top>
      <bottom/>
      <diagonal/>
    </border>
    <border>
      <left style="medium">
        <color indexed="64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medium">
        <color indexed="64"/>
      </right>
      <top/>
      <bottom style="thin">
        <color indexed="62"/>
      </bottom>
      <diagonal/>
    </border>
    <border>
      <left style="thin">
        <color indexed="62"/>
      </left>
      <right style="medium">
        <color indexed="64"/>
      </right>
      <top style="thin">
        <color indexed="62"/>
      </top>
      <bottom style="hair">
        <color indexed="62"/>
      </bottom>
      <diagonal/>
    </border>
    <border>
      <left style="medium">
        <color indexed="64"/>
      </left>
      <right style="thin">
        <color indexed="62"/>
      </right>
      <top/>
      <bottom/>
      <diagonal/>
    </border>
    <border>
      <left style="thin">
        <color indexed="62"/>
      </left>
      <right style="medium">
        <color indexed="64"/>
      </right>
      <top style="hair">
        <color indexed="62"/>
      </top>
      <bottom style="hair">
        <color indexed="62"/>
      </bottom>
      <diagonal/>
    </border>
    <border>
      <left style="thin">
        <color indexed="62"/>
      </left>
      <right style="medium">
        <color indexed="64"/>
      </right>
      <top style="hair">
        <color indexed="62"/>
      </top>
      <bottom/>
      <diagonal/>
    </border>
    <border>
      <left style="thin">
        <color indexed="62"/>
      </left>
      <right style="medium">
        <color indexed="64"/>
      </right>
      <top style="double">
        <color indexed="62"/>
      </top>
      <bottom style="thin">
        <color indexed="62"/>
      </bottom>
      <diagonal/>
    </border>
    <border>
      <left style="medium">
        <color indexed="64"/>
      </left>
      <right/>
      <top style="thin">
        <color indexed="62"/>
      </top>
      <bottom/>
      <diagonal/>
    </border>
    <border>
      <left/>
      <right style="medium">
        <color indexed="64"/>
      </right>
      <top style="hair">
        <color indexed="62"/>
      </top>
      <bottom/>
      <diagonal/>
    </border>
    <border>
      <left/>
      <right style="medium">
        <color indexed="64"/>
      </right>
      <top/>
      <bottom style="hair">
        <color indexed="62"/>
      </bottom>
      <diagonal/>
    </border>
    <border>
      <left style="medium">
        <color indexed="64"/>
      </left>
      <right style="thin">
        <color indexed="62"/>
      </right>
      <top style="thin">
        <color indexed="62"/>
      </top>
      <bottom style="hair">
        <color indexed="62"/>
      </bottom>
      <diagonal/>
    </border>
    <border>
      <left style="medium">
        <color indexed="64"/>
      </left>
      <right style="thin">
        <color indexed="62"/>
      </right>
      <top style="hair">
        <color indexed="62"/>
      </top>
      <bottom style="thin">
        <color indexed="62"/>
      </bottom>
      <diagonal/>
    </border>
    <border>
      <left style="medium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64"/>
      </left>
      <right/>
      <top/>
      <bottom style="medium">
        <color indexed="62"/>
      </bottom>
      <diagonal/>
    </border>
    <border>
      <left style="medium">
        <color indexed="62"/>
      </left>
      <right style="medium">
        <color indexed="64"/>
      </right>
      <top style="medium">
        <color indexed="62"/>
      </top>
      <bottom style="medium">
        <color indexed="62"/>
      </bottom>
      <diagonal/>
    </border>
    <border>
      <left style="medium">
        <color indexed="64"/>
      </left>
      <right/>
      <top style="medium">
        <color indexed="62"/>
      </top>
      <bottom style="hair">
        <color indexed="62"/>
      </bottom>
      <diagonal/>
    </border>
    <border>
      <left style="medium">
        <color indexed="62"/>
      </left>
      <right style="medium">
        <color indexed="64"/>
      </right>
      <top style="medium">
        <color indexed="62"/>
      </top>
      <bottom style="hair">
        <color indexed="62"/>
      </bottom>
      <diagonal/>
    </border>
    <border>
      <left style="medium">
        <color indexed="64"/>
      </left>
      <right/>
      <top style="hair">
        <color indexed="62"/>
      </top>
      <bottom style="hair">
        <color indexed="62"/>
      </bottom>
      <diagonal/>
    </border>
    <border>
      <left style="medium">
        <color indexed="62"/>
      </left>
      <right style="medium">
        <color indexed="64"/>
      </right>
      <top style="hair">
        <color indexed="62"/>
      </top>
      <bottom style="hair">
        <color indexed="62"/>
      </bottom>
      <diagonal/>
    </border>
    <border>
      <left style="medium">
        <color indexed="64"/>
      </left>
      <right/>
      <top style="hair">
        <color indexed="62"/>
      </top>
      <bottom style="thin">
        <color indexed="62"/>
      </bottom>
      <diagonal/>
    </border>
    <border>
      <left style="medium">
        <color indexed="62"/>
      </left>
      <right style="medium">
        <color indexed="64"/>
      </right>
      <top style="hair">
        <color indexed="62"/>
      </top>
      <bottom style="medium">
        <color indexed="62"/>
      </bottom>
      <diagonal/>
    </border>
    <border>
      <left style="medium">
        <color indexed="64"/>
      </left>
      <right/>
      <top style="thin">
        <color indexed="62"/>
      </top>
      <bottom style="medium">
        <color indexed="62"/>
      </bottom>
      <diagonal/>
    </border>
    <border>
      <left style="medium">
        <color indexed="64"/>
      </left>
      <right/>
      <top style="hair">
        <color indexed="62"/>
      </top>
      <bottom style="medium">
        <color indexed="64"/>
      </bottom>
      <diagonal/>
    </border>
    <border>
      <left/>
      <right/>
      <top style="hair">
        <color indexed="62"/>
      </top>
      <bottom style="medium">
        <color indexed="64"/>
      </bottom>
      <diagonal/>
    </border>
    <border>
      <left/>
      <right style="medium">
        <color indexed="64"/>
      </right>
      <top style="hair">
        <color indexed="62"/>
      </top>
      <bottom style="medium">
        <color indexed="64"/>
      </bottom>
      <diagonal/>
    </border>
    <border>
      <left/>
      <right/>
      <top style="thin">
        <color indexed="62"/>
      </top>
      <bottom style="hair">
        <color indexed="62"/>
      </bottom>
      <diagonal/>
    </border>
    <border>
      <left/>
      <right/>
      <top style="thin">
        <color indexed="62"/>
      </top>
      <bottom/>
      <diagonal/>
    </border>
    <border>
      <left style="medium">
        <color indexed="64"/>
      </left>
      <right style="thin">
        <color indexed="62"/>
      </right>
      <top style="thin">
        <color indexed="62"/>
      </top>
      <bottom style="medium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medium">
        <color indexed="64"/>
      </bottom>
      <diagonal/>
    </border>
    <border>
      <left style="thin">
        <color indexed="62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2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4" fontId="4" fillId="0" borderId="3" xfId="0" applyNumberFormat="1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hidden="1"/>
    </xf>
    <xf numFmtId="1" fontId="4" fillId="2" borderId="2" xfId="0" applyNumberFormat="1" applyFont="1" applyFill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4" fontId="4" fillId="0" borderId="8" xfId="0" applyNumberFormat="1" applyFont="1" applyBorder="1" applyAlignment="1" applyProtection="1">
      <alignment horizontal="right" vertical="center"/>
      <protection hidden="1"/>
    </xf>
    <xf numFmtId="4" fontId="4" fillId="0" borderId="9" xfId="0" applyNumberFormat="1" applyFont="1" applyBorder="1" applyAlignment="1" applyProtection="1">
      <alignment horizontal="right" vertical="center"/>
      <protection hidden="1"/>
    </xf>
    <xf numFmtId="4" fontId="4" fillId="2" borderId="10" xfId="0" applyNumberFormat="1" applyFont="1" applyFill="1" applyBorder="1" applyAlignment="1" applyProtection="1">
      <alignment vertical="center"/>
      <protection hidden="1"/>
    </xf>
    <xf numFmtId="4" fontId="4" fillId="2" borderId="11" xfId="0" applyNumberFormat="1" applyFont="1" applyFill="1" applyBorder="1" applyAlignment="1" applyProtection="1">
      <alignment vertical="center"/>
      <protection hidden="1"/>
    </xf>
    <xf numFmtId="4" fontId="4" fillId="2" borderId="12" xfId="0" applyNumberFormat="1" applyFont="1" applyFill="1" applyBorder="1" applyAlignment="1" applyProtection="1">
      <alignment vertical="center"/>
      <protection hidden="1"/>
    </xf>
    <xf numFmtId="4" fontId="4" fillId="0" borderId="13" xfId="0" applyNumberFormat="1" applyFont="1" applyBorder="1" applyAlignment="1" applyProtection="1">
      <alignment vertical="center"/>
      <protection hidden="1"/>
    </xf>
    <xf numFmtId="0" fontId="4" fillId="0" borderId="10" xfId="0" applyFont="1" applyBorder="1" applyAlignment="1" applyProtection="1">
      <alignment horizontal="right" vertical="center"/>
      <protection hidden="1"/>
    </xf>
    <xf numFmtId="0" fontId="4" fillId="0" borderId="10" xfId="0" applyFont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horizontal="right" vertical="center"/>
      <protection hidden="1"/>
    </xf>
    <xf numFmtId="0" fontId="4" fillId="0" borderId="11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horizontal="right" vertical="center"/>
      <protection hidden="1"/>
    </xf>
    <xf numFmtId="4" fontId="4" fillId="0" borderId="10" xfId="0" applyNumberFormat="1" applyFont="1" applyBorder="1" applyAlignment="1" applyProtection="1">
      <alignment vertical="center"/>
      <protection hidden="1"/>
    </xf>
    <xf numFmtId="2" fontId="4" fillId="0" borderId="14" xfId="0" applyNumberFormat="1" applyFont="1" applyBorder="1" applyAlignment="1" applyProtection="1">
      <alignment vertical="center"/>
      <protection hidden="1"/>
    </xf>
    <xf numFmtId="4" fontId="4" fillId="0" borderId="14" xfId="0" applyNumberFormat="1" applyFont="1" applyBorder="1" applyAlignment="1" applyProtection="1">
      <alignment vertical="center"/>
      <protection hidden="1"/>
    </xf>
    <xf numFmtId="0" fontId="4" fillId="0" borderId="12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horizontal="right"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3" fontId="4" fillId="2" borderId="16" xfId="0" applyNumberFormat="1" applyFont="1" applyFill="1" applyBorder="1" applyAlignment="1" applyProtection="1">
      <alignment vertical="center"/>
      <protection hidden="1"/>
    </xf>
    <xf numFmtId="3" fontId="4" fillId="2" borderId="17" xfId="0" applyNumberFormat="1" applyFont="1" applyFill="1" applyBorder="1" applyAlignment="1" applyProtection="1">
      <alignment vertical="center"/>
      <protection hidden="1"/>
    </xf>
    <xf numFmtId="3" fontId="4" fillId="2" borderId="18" xfId="0" applyNumberFormat="1" applyFont="1" applyFill="1" applyBorder="1" applyAlignment="1" applyProtection="1">
      <alignment vertical="center"/>
      <protection hidden="1"/>
    </xf>
    <xf numFmtId="0" fontId="4" fillId="0" borderId="38" xfId="0" applyFont="1" applyBorder="1" applyAlignment="1" applyProtection="1">
      <alignment horizontal="right" vertical="center"/>
      <protection hidden="1"/>
    </xf>
    <xf numFmtId="4" fontId="4" fillId="2" borderId="10" xfId="0" applyNumberFormat="1" applyFont="1" applyFill="1" applyBorder="1" applyAlignment="1" applyProtection="1">
      <alignment horizontal="right" vertical="center"/>
      <protection hidden="1"/>
    </xf>
    <xf numFmtId="4" fontId="4" fillId="2" borderId="12" xfId="0" applyNumberFormat="1" applyFont="1" applyFill="1" applyBorder="1" applyAlignment="1" applyProtection="1">
      <alignment horizontal="right" vertical="center"/>
      <protection hidden="1"/>
    </xf>
    <xf numFmtId="4" fontId="11" fillId="0" borderId="2" xfId="0" applyNumberFormat="1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4" fillId="0" borderId="15" xfId="0" applyFont="1" applyBorder="1" applyAlignment="1" applyProtection="1">
      <alignment horizontal="right" vertical="center"/>
      <protection hidden="1"/>
    </xf>
    <xf numFmtId="4" fontId="11" fillId="2" borderId="10" xfId="0" applyNumberFormat="1" applyFont="1" applyFill="1" applyBorder="1" applyAlignment="1" applyProtection="1">
      <alignment horizontal="center" vertical="center"/>
      <protection hidden="1"/>
    </xf>
    <xf numFmtId="4" fontId="11" fillId="0" borderId="10" xfId="0" applyNumberFormat="1" applyFont="1" applyBorder="1" applyAlignment="1" applyProtection="1">
      <alignment horizontal="right" vertical="center"/>
      <protection hidden="1"/>
    </xf>
    <xf numFmtId="4" fontId="11" fillId="0" borderId="3" xfId="0" applyNumberFormat="1" applyFont="1" applyBorder="1" applyAlignment="1" applyProtection="1">
      <alignment horizontal="right" vertical="center"/>
      <protection hidden="1"/>
    </xf>
    <xf numFmtId="4" fontId="4" fillId="2" borderId="3" xfId="0" applyNumberFormat="1" applyFont="1" applyFill="1" applyBorder="1" applyAlignment="1" applyProtection="1">
      <alignment horizontal="right" vertical="center"/>
      <protection hidden="1"/>
    </xf>
    <xf numFmtId="4" fontId="13" fillId="0" borderId="13" xfId="0" applyNumberFormat="1" applyFont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13" fillId="0" borderId="5" xfId="0" applyFont="1" applyBorder="1" applyAlignment="1" applyProtection="1">
      <alignment horizontal="right" vertical="center"/>
      <protection hidden="1"/>
    </xf>
    <xf numFmtId="4" fontId="13" fillId="4" borderId="3" xfId="0" applyNumberFormat="1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horizontal="right" vertical="center"/>
    </xf>
    <xf numFmtId="4" fontId="13" fillId="4" borderId="13" xfId="0" applyNumberFormat="1" applyFont="1" applyFill="1" applyBorder="1" applyAlignment="1" applyProtection="1">
      <alignment horizontal="right" vertical="center"/>
      <protection hidden="1"/>
    </xf>
    <xf numFmtId="2" fontId="12" fillId="0" borderId="45" xfId="0" applyNumberFormat="1" applyFont="1" applyBorder="1"/>
    <xf numFmtId="2" fontId="15" fillId="0" borderId="45" xfId="0" applyNumberFormat="1" applyFont="1" applyBorder="1"/>
    <xf numFmtId="2" fontId="0" fillId="0" borderId="45" xfId="0" applyNumberFormat="1" applyBorder="1"/>
    <xf numFmtId="2" fontId="14" fillId="0" borderId="45" xfId="0" applyNumberFormat="1" applyFont="1" applyBorder="1"/>
    <xf numFmtId="0" fontId="0" fillId="0" borderId="0" xfId="0" applyAlignment="1">
      <alignment vertical="center"/>
    </xf>
    <xf numFmtId="0" fontId="3" fillId="0" borderId="49" xfId="0" applyFont="1" applyBorder="1" applyAlignment="1">
      <alignment vertical="center"/>
    </xf>
    <xf numFmtId="0" fontId="4" fillId="0" borderId="50" xfId="0" applyFont="1" applyBorder="1" applyAlignment="1" applyProtection="1">
      <alignment horizontal="right" vertical="center"/>
      <protection hidden="1"/>
    </xf>
    <xf numFmtId="0" fontId="4" fillId="0" borderId="49" xfId="0" applyFont="1" applyBorder="1" applyAlignment="1" applyProtection="1">
      <alignment horizontal="right" vertical="center"/>
      <protection hidden="1"/>
    </xf>
    <xf numFmtId="0" fontId="4" fillId="0" borderId="51" xfId="0" applyFont="1" applyBorder="1" applyAlignment="1" applyProtection="1">
      <alignment horizontal="right" vertical="center"/>
      <protection hidden="1"/>
    </xf>
    <xf numFmtId="0" fontId="4" fillId="0" borderId="52" xfId="0" applyFont="1" applyBorder="1" applyAlignment="1" applyProtection="1">
      <alignment horizontal="right" vertical="center"/>
      <protection hidden="1"/>
    </xf>
    <xf numFmtId="0" fontId="4" fillId="0" borderId="53" xfId="0" applyFont="1" applyBorder="1" applyAlignment="1" applyProtection="1">
      <alignment horizontal="right" vertical="center"/>
      <protection hidden="1"/>
    </xf>
    <xf numFmtId="2" fontId="14" fillId="0" borderId="45" xfId="0" applyNumberFormat="1" applyFont="1" applyBorder="1" applyAlignment="1">
      <alignment horizontal="center"/>
    </xf>
    <xf numFmtId="2" fontId="16" fillId="5" borderId="45" xfId="0" applyNumberFormat="1" applyFont="1" applyFill="1" applyBorder="1" applyAlignment="1">
      <alignment horizontal="center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7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 vertical="center"/>
      <protection hidden="1"/>
    </xf>
    <xf numFmtId="4" fontId="4" fillId="0" borderId="60" xfId="0" applyNumberFormat="1" applyFont="1" applyBorder="1" applyAlignment="1" applyProtection="1">
      <alignment horizontal="right" vertical="center"/>
      <protection hidden="1"/>
    </xf>
    <xf numFmtId="0" fontId="4" fillId="0" borderId="61" xfId="0" applyFont="1" applyBorder="1" applyAlignment="1" applyProtection="1">
      <alignment horizontal="center" vertical="center"/>
      <protection hidden="1"/>
    </xf>
    <xf numFmtId="4" fontId="4" fillId="0" borderId="62" xfId="0" applyNumberFormat="1" applyFont="1" applyBorder="1" applyAlignment="1" applyProtection="1">
      <alignment horizontal="right" vertical="center"/>
      <protection hidden="1"/>
    </xf>
    <xf numFmtId="4" fontId="4" fillId="0" borderId="63" xfId="0" applyNumberFormat="1" applyFont="1" applyBorder="1" applyAlignment="1" applyProtection="1">
      <alignment horizontal="right" vertical="center"/>
      <protection hidden="1"/>
    </xf>
    <xf numFmtId="4" fontId="4" fillId="0" borderId="64" xfId="0" applyNumberFormat="1" applyFont="1" applyBorder="1" applyAlignment="1" applyProtection="1">
      <alignment horizontal="right" vertical="center"/>
      <protection hidden="1"/>
    </xf>
    <xf numFmtId="0" fontId="4" fillId="0" borderId="49" xfId="0" applyFont="1" applyBorder="1" applyAlignment="1" applyProtection="1">
      <alignment horizontal="center" vertical="center"/>
      <protection hidden="1"/>
    </xf>
    <xf numFmtId="0" fontId="4" fillId="0" borderId="68" xfId="0" applyFont="1" applyBorder="1" applyAlignment="1" applyProtection="1">
      <alignment horizontal="right" vertical="center"/>
      <protection hidden="1"/>
    </xf>
    <xf numFmtId="0" fontId="4" fillId="0" borderId="58" xfId="0" applyFont="1" applyBorder="1" applyAlignment="1" applyProtection="1">
      <alignment horizontal="right" vertical="center"/>
      <protection hidden="1"/>
    </xf>
    <xf numFmtId="0" fontId="4" fillId="0" borderId="56" xfId="0" applyFont="1" applyBorder="1" applyAlignment="1" applyProtection="1">
      <alignment horizontal="right" vertical="center"/>
      <protection hidden="1"/>
    </xf>
    <xf numFmtId="0" fontId="4" fillId="0" borderId="69" xfId="0" applyFont="1" applyBorder="1" applyAlignment="1" applyProtection="1">
      <alignment horizontal="right" vertical="center"/>
      <protection hidden="1"/>
    </xf>
    <xf numFmtId="0" fontId="4" fillId="0" borderId="70" xfId="0" applyFont="1" applyBorder="1" applyAlignment="1" applyProtection="1">
      <alignment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center" vertical="center"/>
      <protection hidden="1"/>
    </xf>
    <xf numFmtId="43" fontId="4" fillId="2" borderId="74" xfId="1" applyNumberFormat="1" applyFont="1" applyFill="1" applyBorder="1" applyAlignment="1" applyProtection="1">
      <alignment horizontal="right" vertical="center"/>
      <protection hidden="1"/>
    </xf>
    <xf numFmtId="4" fontId="4" fillId="0" borderId="76" xfId="1" applyNumberFormat="1" applyFont="1" applyBorder="1" applyAlignment="1" applyProtection="1">
      <alignment horizontal="right" vertical="center"/>
      <protection hidden="1"/>
    </xf>
    <xf numFmtId="10" fontId="4" fillId="2" borderId="78" xfId="0" applyNumberFormat="1" applyFont="1" applyFill="1" applyBorder="1" applyAlignment="1" applyProtection="1">
      <alignment horizontal="right" vertical="center"/>
      <protection hidden="1"/>
    </xf>
    <xf numFmtId="4" fontId="11" fillId="0" borderId="72" xfId="1" applyNumberFormat="1" applyFont="1" applyBorder="1" applyAlignment="1" applyProtection="1">
      <alignment horizontal="right" vertical="center"/>
      <protection hidden="1"/>
    </xf>
    <xf numFmtId="0" fontId="3" fillId="0" borderId="46" xfId="0" applyFont="1" applyBorder="1" applyAlignment="1">
      <alignment vertical="center"/>
    </xf>
    <xf numFmtId="0" fontId="4" fillId="0" borderId="3" xfId="0" applyFont="1" applyBorder="1" applyAlignment="1" applyProtection="1">
      <alignment horizontal="right" vertical="center"/>
      <protection hidden="1"/>
    </xf>
    <xf numFmtId="4" fontId="11" fillId="0" borderId="0" xfId="0" applyNumberFormat="1" applyFont="1" applyAlignment="1" applyProtection="1">
      <alignment horizontal="right" vertical="center"/>
      <protection hidden="1"/>
    </xf>
    <xf numFmtId="4" fontId="11" fillId="0" borderId="0" xfId="0" applyNumberFormat="1" applyFont="1" applyAlignment="1" applyProtection="1">
      <alignment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right" vertical="center"/>
      <protection hidden="1"/>
    </xf>
    <xf numFmtId="3" fontId="4" fillId="2" borderId="83" xfId="0" applyNumberFormat="1" applyFont="1" applyFill="1" applyBorder="1" applyAlignment="1" applyProtection="1">
      <alignment vertical="center"/>
      <protection hidden="1"/>
    </xf>
    <xf numFmtId="3" fontId="4" fillId="2" borderId="30" xfId="0" applyNumberFormat="1" applyFont="1" applyFill="1" applyBorder="1" applyAlignment="1" applyProtection="1">
      <alignment vertical="center"/>
      <protection hidden="1"/>
    </xf>
    <xf numFmtId="4" fontId="11" fillId="0" borderId="7" xfId="0" applyNumberFormat="1" applyFont="1" applyBorder="1" applyAlignment="1" applyProtection="1">
      <alignment horizontal="right" vertical="center"/>
      <protection hidden="1"/>
    </xf>
    <xf numFmtId="4" fontId="11" fillId="0" borderId="8" xfId="0" applyNumberFormat="1" applyFont="1" applyBorder="1" applyAlignment="1" applyProtection="1">
      <alignment horizontal="right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3" fillId="0" borderId="3" xfId="0" applyFont="1" applyBorder="1" applyAlignment="1" applyProtection="1">
      <alignment horizontal="right" vertical="center"/>
      <protection hidden="1"/>
    </xf>
    <xf numFmtId="4" fontId="13" fillId="0" borderId="3" xfId="0" applyNumberFormat="1" applyFont="1" applyBorder="1" applyAlignment="1" applyProtection="1">
      <alignment horizontal="right" vertical="center"/>
      <protection hidden="1"/>
    </xf>
    <xf numFmtId="0" fontId="13" fillId="0" borderId="84" xfId="0" applyFont="1" applyBorder="1" applyAlignment="1" applyProtection="1">
      <alignment horizontal="right" vertical="center"/>
      <protection hidden="1"/>
    </xf>
    <xf numFmtId="0" fontId="3" fillId="0" borderId="47" xfId="0" applyFont="1" applyBorder="1" applyAlignment="1">
      <alignment vertical="center" wrapText="1"/>
    </xf>
    <xf numFmtId="0" fontId="3" fillId="0" borderId="48" xfId="0" applyFont="1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3" xfId="0" applyBorder="1" applyAlignment="1">
      <alignment vertical="center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4" fontId="4" fillId="0" borderId="85" xfId="0" applyNumberFormat="1" applyFont="1" applyBorder="1" applyAlignment="1" applyProtection="1">
      <alignment vertical="center"/>
      <protection hidden="1"/>
    </xf>
    <xf numFmtId="4" fontId="4" fillId="0" borderId="86" xfId="0" applyNumberFormat="1" applyFont="1" applyBorder="1" applyAlignment="1" applyProtection="1">
      <alignment vertical="center"/>
      <protection hidden="1"/>
    </xf>
    <xf numFmtId="2" fontId="0" fillId="0" borderId="89" xfId="0" applyNumberFormat="1" applyBorder="1"/>
    <xf numFmtId="2" fontId="12" fillId="0" borderId="89" xfId="0" applyNumberFormat="1" applyFont="1" applyBorder="1"/>
    <xf numFmtId="2" fontId="0" fillId="0" borderId="88" xfId="0" applyNumberFormat="1" applyBorder="1"/>
    <xf numFmtId="0" fontId="4" fillId="0" borderId="49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2" fontId="0" fillId="0" borderId="42" xfId="0" applyNumberFormat="1" applyBorder="1"/>
    <xf numFmtId="2" fontId="0" fillId="0" borderId="90" xfId="0" applyNumberFormat="1" applyBorder="1"/>
    <xf numFmtId="0" fontId="0" fillId="0" borderId="50" xfId="0" applyBorder="1" applyAlignment="1">
      <alignment vertical="center"/>
    </xf>
    <xf numFmtId="0" fontId="4" fillId="0" borderId="19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3" fillId="0" borderId="52" xfId="0" applyFont="1" applyBorder="1" applyAlignment="1">
      <alignment vertical="center"/>
    </xf>
    <xf numFmtId="4" fontId="11" fillId="2" borderId="3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4" fontId="13" fillId="0" borderId="0" xfId="0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vertical="center"/>
    </xf>
    <xf numFmtId="0" fontId="2" fillId="0" borderId="46" xfId="0" applyFont="1" applyBorder="1" applyAlignment="1" applyProtection="1">
      <alignment horizontal="center" vertical="center" wrapText="1"/>
      <protection hidden="1"/>
    </xf>
    <xf numFmtId="0" fontId="2" fillId="0" borderId="47" xfId="0" applyFont="1" applyBorder="1" applyAlignment="1" applyProtection="1">
      <alignment horizontal="center" vertical="center" wrapText="1"/>
      <protection hidden="1"/>
    </xf>
    <xf numFmtId="0" fontId="2" fillId="0" borderId="4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0" fillId="0" borderId="50" xfId="0" applyBorder="1" applyAlignment="1">
      <alignment vertical="center"/>
    </xf>
    <xf numFmtId="0" fontId="11" fillId="6" borderId="42" xfId="0" applyFont="1" applyFill="1" applyBorder="1" applyAlignment="1" applyProtection="1">
      <alignment horizontal="left" vertical="center" wrapText="1"/>
      <protection hidden="1"/>
    </xf>
    <xf numFmtId="0" fontId="12" fillId="6" borderId="43" xfId="0" applyFont="1" applyFill="1" applyBorder="1" applyAlignment="1">
      <alignment horizontal="left" vertical="center" wrapText="1"/>
    </xf>
    <xf numFmtId="0" fontId="12" fillId="6" borderId="44" xfId="0" applyFont="1" applyFill="1" applyBorder="1" applyAlignment="1">
      <alignment horizontal="left" vertical="center" wrapText="1"/>
    </xf>
    <xf numFmtId="2" fontId="0" fillId="6" borderId="42" xfId="0" applyNumberFormat="1" applyFill="1" applyBorder="1" applyAlignment="1">
      <alignment wrapText="1"/>
    </xf>
    <xf numFmtId="0" fontId="0" fillId="6" borderId="43" xfId="0" applyFill="1" applyBorder="1" applyAlignment="1">
      <alignment wrapText="1"/>
    </xf>
    <xf numFmtId="0" fontId="0" fillId="6" borderId="44" xfId="0" applyFill="1" applyBorder="1" applyAlignment="1">
      <alignment wrapText="1"/>
    </xf>
    <xf numFmtId="0" fontId="4" fillId="0" borderId="19" xfId="0" applyFont="1" applyBorder="1" applyAlignment="1" applyProtection="1">
      <alignment vertical="center"/>
      <protection hidden="1"/>
    </xf>
    <xf numFmtId="0" fontId="4" fillId="0" borderId="50" xfId="0" applyFont="1" applyBorder="1" applyAlignment="1" applyProtection="1">
      <alignment vertical="center"/>
      <protection hidden="1"/>
    </xf>
    <xf numFmtId="0" fontId="4" fillId="0" borderId="54" xfId="0" applyFont="1" applyBorder="1" applyAlignment="1" applyProtection="1">
      <alignment vertical="center"/>
      <protection hidden="1"/>
    </xf>
    <xf numFmtId="0" fontId="5" fillId="0" borderId="36" xfId="0" applyFont="1" applyBorder="1" applyAlignment="1" applyProtection="1">
      <alignment vertical="center"/>
      <protection hidden="1"/>
    </xf>
    <xf numFmtId="0" fontId="4" fillId="0" borderId="75" xfId="0" applyFont="1" applyBorder="1" applyAlignment="1" applyProtection="1">
      <alignment vertical="center"/>
      <protection hidden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4" fillId="0" borderId="87" xfId="0" applyFont="1" applyBorder="1" applyAlignment="1" applyProtection="1">
      <alignment vertical="center"/>
      <protection hidden="1"/>
    </xf>
    <xf numFmtId="0" fontId="4" fillId="0" borderId="52" xfId="0" applyFont="1" applyBorder="1" applyAlignment="1" applyProtection="1">
      <alignment vertical="center"/>
      <protection hidden="1"/>
    </xf>
    <xf numFmtId="0" fontId="4" fillId="0" borderId="53" xfId="0" applyFont="1" applyBorder="1" applyAlignment="1" applyProtection="1">
      <alignment vertical="center"/>
      <protection hidden="1"/>
    </xf>
    <xf numFmtId="0" fontId="7" fillId="3" borderId="29" xfId="0" applyFont="1" applyFill="1" applyBorder="1" applyAlignment="1" applyProtection="1">
      <alignment horizontal="justify" vertical="top" wrapText="1"/>
      <protection hidden="1"/>
    </xf>
    <xf numFmtId="0" fontId="7" fillId="3" borderId="30" xfId="0" applyFont="1" applyFill="1" applyBorder="1" applyAlignment="1" applyProtection="1">
      <alignment horizontal="justify" vertical="top" wrapText="1"/>
      <protection hidden="1"/>
    </xf>
    <xf numFmtId="0" fontId="7" fillId="3" borderId="66" xfId="0" applyFont="1" applyFill="1" applyBorder="1" applyAlignment="1" applyProtection="1">
      <alignment horizontal="justify" vertical="top" wrapText="1"/>
      <protection hidden="1"/>
    </xf>
    <xf numFmtId="0" fontId="7" fillId="3" borderId="31" xfId="0" applyFont="1" applyFill="1" applyBorder="1" applyAlignment="1" applyProtection="1">
      <alignment horizontal="justify" vertical="top" wrapText="1"/>
      <protection hidden="1"/>
    </xf>
    <xf numFmtId="0" fontId="7" fillId="3" borderId="0" xfId="0" applyFont="1" applyFill="1" applyAlignment="1" applyProtection="1">
      <alignment horizontal="justify" vertical="top" wrapText="1"/>
      <protection hidden="1"/>
    </xf>
    <xf numFmtId="0" fontId="7" fillId="3" borderId="50" xfId="0" applyFont="1" applyFill="1" applyBorder="1" applyAlignment="1" applyProtection="1">
      <alignment horizontal="justify" vertical="top" wrapText="1"/>
      <protection hidden="1"/>
    </xf>
    <xf numFmtId="0" fontId="7" fillId="3" borderId="32" xfId="0" applyFont="1" applyFill="1" applyBorder="1" applyAlignment="1" applyProtection="1">
      <alignment horizontal="justify" vertical="top" wrapText="1"/>
      <protection hidden="1"/>
    </xf>
    <xf numFmtId="0" fontId="7" fillId="3" borderId="33" xfId="0" applyFont="1" applyFill="1" applyBorder="1" applyAlignment="1" applyProtection="1">
      <alignment horizontal="justify" vertical="top" wrapText="1"/>
      <protection hidden="1"/>
    </xf>
    <xf numFmtId="0" fontId="7" fillId="3" borderId="67" xfId="0" applyFont="1" applyFill="1" applyBorder="1" applyAlignment="1" applyProtection="1">
      <alignment horizontal="justify" vertical="top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50" xfId="0" applyBorder="1" applyAlignment="1" applyProtection="1">
      <alignment vertical="center"/>
      <protection hidden="1"/>
    </xf>
    <xf numFmtId="0" fontId="5" fillId="0" borderId="34" xfId="0" applyFont="1" applyBorder="1" applyAlignment="1" applyProtection="1">
      <alignment vertical="center"/>
      <protection hidden="1"/>
    </xf>
    <xf numFmtId="0" fontId="4" fillId="0" borderId="65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0" xfId="0" applyFont="1" applyBorder="1" applyAlignment="1" applyProtection="1">
      <alignment vertical="center"/>
      <protection hidden="1"/>
    </xf>
    <xf numFmtId="0" fontId="4" fillId="0" borderId="55" xfId="0" applyFont="1" applyBorder="1" applyAlignment="1" applyProtection="1">
      <alignment vertical="center"/>
      <protection hidden="1"/>
    </xf>
    <xf numFmtId="0" fontId="11" fillId="6" borderId="42" xfId="0" applyFont="1" applyFill="1" applyBorder="1" applyAlignment="1" applyProtection="1">
      <alignment horizontal="center" wrapText="1"/>
      <protection hidden="1"/>
    </xf>
    <xf numFmtId="0" fontId="12" fillId="6" borderId="43" xfId="0" applyFont="1" applyFill="1" applyBorder="1" applyAlignment="1">
      <alignment horizontal="center" wrapText="1"/>
    </xf>
    <xf numFmtId="0" fontId="0" fillId="0" borderId="44" xfId="0" applyBorder="1" applyAlignment="1">
      <alignment wrapText="1"/>
    </xf>
    <xf numFmtId="0" fontId="6" fillId="0" borderId="0" xfId="0" applyFont="1" applyAlignment="1" applyProtection="1">
      <alignment vertical="center"/>
      <protection hidden="1"/>
    </xf>
    <xf numFmtId="0" fontId="8" fillId="0" borderId="49" xfId="0" applyFont="1" applyBorder="1" applyAlignment="1" applyProtection="1">
      <alignment vertical="center"/>
      <protection hidden="1"/>
    </xf>
    <xf numFmtId="0" fontId="9" fillId="0" borderId="0" xfId="0" applyFont="1" applyAlignment="1">
      <alignment vertical="center"/>
    </xf>
    <xf numFmtId="0" fontId="9" fillId="0" borderId="50" xfId="0" applyFont="1" applyBorder="1" applyAlignment="1">
      <alignment vertical="center"/>
    </xf>
    <xf numFmtId="0" fontId="4" fillId="0" borderId="71" xfId="0" applyFont="1" applyBorder="1" applyAlignment="1" applyProtection="1">
      <alignment vertical="center"/>
      <protection hidden="1"/>
    </xf>
    <xf numFmtId="0" fontId="4" fillId="0" borderId="20" xfId="0" applyFont="1" applyBorder="1" applyAlignment="1" applyProtection="1">
      <alignment vertical="center"/>
      <protection hidden="1"/>
    </xf>
    <xf numFmtId="0" fontId="4" fillId="0" borderId="21" xfId="0" applyFont="1" applyBorder="1" applyAlignment="1" applyProtection="1">
      <alignment vertical="center"/>
      <protection hidden="1"/>
    </xf>
    <xf numFmtId="0" fontId="4" fillId="0" borderId="73" xfId="0" applyFont="1" applyBorder="1" applyAlignment="1" applyProtection="1">
      <alignment vertical="center"/>
      <protection hidden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4" fillId="0" borderId="77" xfId="0" applyFont="1" applyBorder="1" applyAlignment="1" applyProtection="1">
      <alignment vertical="center"/>
      <protection hidden="1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4" fillId="0" borderId="79" xfId="0" applyFont="1" applyBorder="1" applyAlignment="1" applyProtection="1">
      <alignment vertical="center"/>
      <protection hidden="1"/>
    </xf>
    <xf numFmtId="0" fontId="0" fillId="0" borderId="28" xfId="0" applyBorder="1" applyAlignment="1">
      <alignment vertical="center"/>
    </xf>
    <xf numFmtId="0" fontId="8" fillId="0" borderId="46" xfId="0" applyFont="1" applyBorder="1" applyAlignment="1" applyProtection="1">
      <alignment vertical="center"/>
      <protection hidden="1"/>
    </xf>
    <xf numFmtId="0" fontId="9" fillId="0" borderId="47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4" fillId="0" borderId="65" xfId="0" applyFont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vertical="center" wrapText="1"/>
      <protection hidden="1"/>
    </xf>
    <xf numFmtId="0" fontId="4" fillId="2" borderId="80" xfId="0" applyFont="1" applyFill="1" applyBorder="1" applyAlignment="1" applyProtection="1">
      <alignment horizontal="justify" vertical="center" wrapText="1"/>
      <protection hidden="1"/>
    </xf>
    <xf numFmtId="0" fontId="4" fillId="2" borderId="81" xfId="0" applyFont="1" applyFill="1" applyBorder="1" applyAlignment="1" applyProtection="1">
      <alignment horizontal="justify" vertical="center" wrapText="1"/>
      <protection hidden="1"/>
    </xf>
    <xf numFmtId="0" fontId="4" fillId="2" borderId="82" xfId="0" applyFont="1" applyFill="1" applyBorder="1" applyAlignment="1" applyProtection="1">
      <alignment horizontal="justify" vertical="center" wrapText="1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0" fillId="0" borderId="39" xfId="0" applyBorder="1" applyAlignment="1">
      <alignment vertical="center"/>
    </xf>
    <xf numFmtId="0" fontId="3" fillId="0" borderId="52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hidden="1"/>
    </xf>
    <xf numFmtId="0" fontId="11" fillId="0" borderId="40" xfId="0" applyFont="1" applyBorder="1" applyAlignment="1" applyProtection="1">
      <alignment vertical="center"/>
      <protection hidden="1"/>
    </xf>
    <xf numFmtId="4" fontId="11" fillId="0" borderId="1" xfId="0" applyNumberFormat="1" applyFont="1" applyBorder="1" applyAlignment="1" applyProtection="1">
      <alignment horizontal="center" vertical="center"/>
      <protection hidden="1"/>
    </xf>
    <xf numFmtId="4" fontId="11" fillId="0" borderId="4" xfId="0" applyNumberFormat="1" applyFont="1" applyBorder="1" applyAlignment="1" applyProtection="1">
      <alignment horizontal="center" vertical="center"/>
      <protection hidden="1"/>
    </xf>
    <xf numFmtId="4" fontId="11" fillId="0" borderId="2" xfId="0" applyNumberFormat="1" applyFont="1" applyBorder="1" applyAlignment="1" applyProtection="1">
      <alignment horizontal="center" vertical="center"/>
      <protection hidden="1"/>
    </xf>
    <xf numFmtId="4" fontId="11" fillId="0" borderId="1" xfId="0" applyNumberFormat="1" applyFont="1" applyBorder="1" applyAlignment="1" applyProtection="1">
      <alignment vertical="center"/>
      <protection hidden="1"/>
    </xf>
    <xf numFmtId="4" fontId="11" fillId="0" borderId="4" xfId="0" applyNumberFormat="1" applyFont="1" applyBorder="1" applyAlignment="1" applyProtection="1">
      <alignment vertical="center"/>
      <protection hidden="1"/>
    </xf>
    <xf numFmtId="4" fontId="11" fillId="0" borderId="41" xfId="0" applyNumberFormat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39" xfId="0" applyFont="1" applyBorder="1" applyAlignment="1" applyProtection="1">
      <alignment horizontal="center" vertical="center" wrapText="1"/>
      <protection hidden="1"/>
    </xf>
    <xf numFmtId="0" fontId="4" fillId="0" borderId="35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4" fontId="11" fillId="0" borderId="1" xfId="0" applyNumberFormat="1" applyFont="1" applyBorder="1" applyAlignment="1" applyProtection="1">
      <alignment horizontal="right" vertical="center"/>
      <protection hidden="1"/>
    </xf>
    <xf numFmtId="4" fontId="11" fillId="0" borderId="41" xfId="0" applyNumberFormat="1" applyFont="1" applyBorder="1" applyAlignment="1" applyProtection="1">
      <alignment horizontal="right" vertical="center"/>
      <protection hidden="1"/>
    </xf>
    <xf numFmtId="2" fontId="11" fillId="0" borderId="1" xfId="0" applyNumberFormat="1" applyFont="1" applyBorder="1" applyAlignment="1" applyProtection="1">
      <alignment horizontal="center" vertical="center" wrapText="1"/>
      <protection hidden="1"/>
    </xf>
    <xf numFmtId="2" fontId="11" fillId="0" borderId="2" xfId="0" applyNumberFormat="1" applyFont="1" applyBorder="1" applyAlignment="1" applyProtection="1">
      <alignment horizontal="center" vertical="center" wrapText="1"/>
      <protection hidden="1"/>
    </xf>
    <xf numFmtId="3" fontId="4" fillId="2" borderId="1" xfId="0" applyNumberFormat="1" applyFont="1" applyFill="1" applyBorder="1" applyAlignment="1" applyProtection="1">
      <alignment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hidden="1"/>
    </xf>
    <xf numFmtId="0" fontId="4" fillId="0" borderId="39" xfId="0" applyFont="1" applyBorder="1" applyAlignment="1" applyProtection="1">
      <alignment horizontal="center" vertical="center"/>
      <protection hidden="1"/>
    </xf>
    <xf numFmtId="3" fontId="17" fillId="2" borderId="15" xfId="0" applyNumberFormat="1" applyFont="1" applyFill="1" applyBorder="1" applyAlignment="1" applyProtection="1">
      <alignment vertical="center" wrapText="1"/>
      <protection hidden="1"/>
    </xf>
    <xf numFmtId="3" fontId="17" fillId="2" borderId="38" xfId="0" applyNumberFormat="1" applyFont="1" applyFill="1" applyBorder="1" applyAlignment="1" applyProtection="1">
      <alignment vertical="center" wrapText="1"/>
      <protection hidden="1"/>
    </xf>
    <xf numFmtId="3" fontId="17" fillId="2" borderId="39" xfId="0" applyNumberFormat="1" applyFont="1" applyFill="1" applyBorder="1" applyAlignment="1" applyProtection="1">
      <alignment vertical="center" wrapText="1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2" fontId="4" fillId="2" borderId="1" xfId="0" applyNumberFormat="1" applyFont="1" applyFill="1" applyBorder="1" applyAlignment="1" applyProtection="1">
      <alignment horizontal="right" vertical="center"/>
      <protection hidden="1"/>
    </xf>
    <xf numFmtId="2" fontId="4" fillId="2" borderId="2" xfId="0" applyNumberFormat="1" applyFont="1" applyFill="1" applyBorder="1" applyAlignment="1" applyProtection="1">
      <alignment horizontal="right" vertical="center"/>
      <protection hidden="1"/>
    </xf>
  </cellXfs>
  <cellStyles count="2">
    <cellStyle name="Migliaia [0]" xfId="1" builtinId="6"/>
    <cellStyle name="Normale" xfId="0" builtinId="0"/>
  </cellStyles>
  <dxfs count="0"/>
  <tableStyles count="1" defaultTableStyle="TableStyleMedium9" defaultPivotStyle="PivotStyleLight16">
    <tableStyle name="Invisible" pivot="0" table="0" count="0" xr9:uid="{882B4968-DA63-44AA-8DCD-D7593089EFF9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showGridLines="0" view="pageBreakPreview" topLeftCell="A35" zoomScale="90" zoomScaleNormal="90" zoomScaleSheetLayoutView="90" workbookViewId="0">
      <selection activeCell="C5" sqref="C5"/>
    </sheetView>
  </sheetViews>
  <sheetFormatPr defaultColWidth="0" defaultRowHeight="0" customHeight="1" zeroHeight="1" x14ac:dyDescent="0.2"/>
  <cols>
    <col min="1" max="1" width="2.7109375" style="1" customWidth="1"/>
    <col min="2" max="2" width="1.28515625" style="1" customWidth="1"/>
    <col min="3" max="3" width="18.7109375" style="1" customWidth="1"/>
    <col min="4" max="6" width="8.7109375" style="1" customWidth="1"/>
    <col min="7" max="7" width="10.7109375" style="1" customWidth="1"/>
    <col min="8" max="8" width="18.7109375" style="1" customWidth="1"/>
    <col min="9" max="11" width="8.7109375" style="1" customWidth="1"/>
    <col min="12" max="12" width="1.5703125" style="1" customWidth="1"/>
    <col min="13" max="13" width="2.7109375" style="1" customWidth="1"/>
    <col min="14" max="16384" width="0" style="1" hidden="1"/>
  </cols>
  <sheetData>
    <row r="1" spans="1:13" s="2" customFormat="1" ht="36.75" customHeight="1" x14ac:dyDescent="0.2">
      <c r="A1" s="129"/>
      <c r="B1" s="130" t="s">
        <v>104</v>
      </c>
      <c r="C1" s="131"/>
      <c r="D1" s="131"/>
      <c r="E1" s="131"/>
      <c r="F1" s="131"/>
      <c r="G1" s="131"/>
      <c r="H1" s="131"/>
      <c r="I1" s="131"/>
      <c r="J1" s="131"/>
      <c r="K1" s="131"/>
      <c r="L1" s="132"/>
      <c r="M1" s="129"/>
    </row>
    <row r="2" spans="1:13" ht="15" customHeight="1" x14ac:dyDescent="0.2">
      <c r="A2" s="129"/>
      <c r="B2" s="61"/>
      <c r="C2" s="8" t="s">
        <v>0</v>
      </c>
      <c r="D2" s="137"/>
      <c r="E2" s="138"/>
      <c r="F2" s="138"/>
      <c r="G2" s="138"/>
      <c r="H2" s="138"/>
      <c r="I2" s="138"/>
      <c r="J2" s="138"/>
      <c r="K2" s="139"/>
      <c r="L2" s="62"/>
      <c r="M2" s="129"/>
    </row>
    <row r="3" spans="1:13" ht="15" customHeight="1" x14ac:dyDescent="0.2">
      <c r="A3" s="129"/>
      <c r="B3" s="133"/>
      <c r="C3" s="134"/>
      <c r="D3" s="135"/>
      <c r="E3" s="135"/>
      <c r="F3" s="135"/>
      <c r="G3" s="135"/>
      <c r="H3" s="135"/>
      <c r="I3" s="135"/>
      <c r="J3" s="135"/>
      <c r="K3" s="135"/>
      <c r="L3" s="136"/>
      <c r="M3" s="129"/>
    </row>
    <row r="4" spans="1:13" ht="15.95" customHeight="1" x14ac:dyDescent="0.2">
      <c r="A4" s="129"/>
      <c r="B4" s="63"/>
      <c r="C4" s="67" t="s">
        <v>100</v>
      </c>
      <c r="D4" s="58"/>
      <c r="E4" s="58"/>
      <c r="F4" s="58" t="s">
        <v>101</v>
      </c>
      <c r="G4" s="114"/>
      <c r="H4" s="67" t="s">
        <v>100</v>
      </c>
      <c r="I4" s="58"/>
      <c r="J4" s="58"/>
      <c r="K4" s="58" t="s">
        <v>101</v>
      </c>
      <c r="L4" s="62"/>
      <c r="M4" s="129"/>
    </row>
    <row r="5" spans="1:13" ht="15.95" customHeight="1" x14ac:dyDescent="0.2">
      <c r="A5" s="129"/>
      <c r="B5" s="63"/>
      <c r="C5" s="57"/>
      <c r="D5" s="58"/>
      <c r="E5" s="58"/>
      <c r="F5" s="56" t="str">
        <f>IF((D5*E5)=0,"",D5*E5)</f>
        <v/>
      </c>
      <c r="G5" s="114"/>
      <c r="H5" s="57"/>
      <c r="I5" s="58"/>
      <c r="J5" s="58"/>
      <c r="K5" s="56" t="str">
        <f>IF((I5*J5)=0,"",I5*J5)</f>
        <v/>
      </c>
      <c r="L5" s="62"/>
      <c r="M5" s="129"/>
    </row>
    <row r="6" spans="1:13" ht="15.95" customHeight="1" x14ac:dyDescent="0.2">
      <c r="A6" s="129"/>
      <c r="B6" s="63"/>
      <c r="C6" s="57"/>
      <c r="D6" s="58"/>
      <c r="E6" s="58"/>
      <c r="F6" s="56" t="str">
        <f t="shared" ref="F6:F41" si="0">IF((D6*E6)=0,"",D6*E6)</f>
        <v/>
      </c>
      <c r="G6" s="114"/>
      <c r="H6" s="57"/>
      <c r="I6" s="58"/>
      <c r="J6" s="58"/>
      <c r="K6" s="56" t="str">
        <f t="shared" ref="K6:K41" si="1">IF((I6*J6)=0,"",I6*J6)</f>
        <v/>
      </c>
      <c r="L6" s="62"/>
      <c r="M6" s="129"/>
    </row>
    <row r="7" spans="1:13" ht="15.95" customHeight="1" x14ac:dyDescent="0.2">
      <c r="A7" s="129"/>
      <c r="B7" s="63"/>
      <c r="C7" s="57"/>
      <c r="D7" s="58"/>
      <c r="E7" s="58"/>
      <c r="F7" s="56" t="str">
        <f t="shared" si="0"/>
        <v/>
      </c>
      <c r="G7" s="114"/>
      <c r="H7" s="57"/>
      <c r="I7" s="58"/>
      <c r="J7" s="58"/>
      <c r="K7" s="56" t="str">
        <f t="shared" si="1"/>
        <v/>
      </c>
      <c r="L7" s="62"/>
      <c r="M7" s="129"/>
    </row>
    <row r="8" spans="1:13" ht="15.95" customHeight="1" x14ac:dyDescent="0.2">
      <c r="A8" s="129"/>
      <c r="B8" s="63"/>
      <c r="C8" s="57"/>
      <c r="D8" s="58"/>
      <c r="E8" s="58"/>
      <c r="F8" s="56" t="str">
        <f t="shared" si="0"/>
        <v/>
      </c>
      <c r="G8" s="114"/>
      <c r="H8" s="57"/>
      <c r="I8" s="58"/>
      <c r="J8" s="58"/>
      <c r="K8" s="56" t="str">
        <f t="shared" si="1"/>
        <v/>
      </c>
      <c r="L8" s="62"/>
      <c r="M8" s="129"/>
    </row>
    <row r="9" spans="1:13" ht="15.95" customHeight="1" x14ac:dyDescent="0.2">
      <c r="A9" s="129"/>
      <c r="B9" s="63"/>
      <c r="C9" s="57"/>
      <c r="D9" s="58"/>
      <c r="E9" s="58"/>
      <c r="F9" s="56" t="str">
        <f t="shared" si="0"/>
        <v/>
      </c>
      <c r="G9" s="114"/>
      <c r="H9" s="57"/>
      <c r="I9" s="58"/>
      <c r="J9" s="58"/>
      <c r="K9" s="56" t="str">
        <f t="shared" si="1"/>
        <v/>
      </c>
      <c r="L9" s="62"/>
      <c r="M9" s="129"/>
    </row>
    <row r="10" spans="1:13" ht="15.95" customHeight="1" x14ac:dyDescent="0.2">
      <c r="A10" s="129"/>
      <c r="B10" s="63"/>
      <c r="C10" s="57"/>
      <c r="D10" s="58"/>
      <c r="E10" s="58"/>
      <c r="F10" s="56" t="str">
        <f t="shared" si="0"/>
        <v/>
      </c>
      <c r="G10" s="114"/>
      <c r="H10" s="57"/>
      <c r="I10" s="58"/>
      <c r="J10" s="58"/>
      <c r="K10" s="56" t="str">
        <f t="shared" si="1"/>
        <v/>
      </c>
      <c r="L10" s="62"/>
      <c r="M10" s="129"/>
    </row>
    <row r="11" spans="1:13" ht="15.95" customHeight="1" x14ac:dyDescent="0.2">
      <c r="A11" s="129"/>
      <c r="B11" s="63"/>
      <c r="C11" s="57"/>
      <c r="D11" s="58"/>
      <c r="E11" s="58"/>
      <c r="F11" s="56" t="str">
        <f t="shared" si="0"/>
        <v/>
      </c>
      <c r="G11" s="115"/>
      <c r="H11" s="57"/>
      <c r="I11" s="58"/>
      <c r="J11" s="58"/>
      <c r="K11" s="56" t="str">
        <f t="shared" si="1"/>
        <v/>
      </c>
      <c r="L11" s="62"/>
      <c r="M11" s="129"/>
    </row>
    <row r="12" spans="1:13" ht="15.95" customHeight="1" x14ac:dyDescent="0.2">
      <c r="A12" s="129"/>
      <c r="B12" s="63"/>
      <c r="C12" s="57"/>
      <c r="D12" s="58"/>
      <c r="E12" s="58"/>
      <c r="F12" s="56" t="str">
        <f t="shared" si="0"/>
        <v/>
      </c>
      <c r="G12" s="114"/>
      <c r="H12" s="57"/>
      <c r="I12" s="58"/>
      <c r="J12" s="58"/>
      <c r="K12" s="56" t="str">
        <f t="shared" si="1"/>
        <v/>
      </c>
      <c r="L12" s="62"/>
      <c r="M12" s="129"/>
    </row>
    <row r="13" spans="1:13" ht="15.95" customHeight="1" x14ac:dyDescent="0.2">
      <c r="A13" s="129"/>
      <c r="B13" s="63"/>
      <c r="C13" s="57"/>
      <c r="D13" s="58"/>
      <c r="E13" s="58"/>
      <c r="F13" s="56" t="str">
        <f t="shared" si="0"/>
        <v/>
      </c>
      <c r="G13" s="114"/>
      <c r="H13" s="57"/>
      <c r="I13" s="58"/>
      <c r="J13" s="58"/>
      <c r="K13" s="56" t="str">
        <f t="shared" si="1"/>
        <v/>
      </c>
      <c r="L13" s="62"/>
      <c r="M13" s="129"/>
    </row>
    <row r="14" spans="1:13" ht="15.95" customHeight="1" x14ac:dyDescent="0.2">
      <c r="A14" s="129"/>
      <c r="B14" s="63"/>
      <c r="C14" s="57"/>
      <c r="D14" s="58"/>
      <c r="E14" s="58"/>
      <c r="F14" s="56" t="str">
        <f t="shared" si="0"/>
        <v/>
      </c>
      <c r="G14" s="115"/>
      <c r="H14" s="57"/>
      <c r="I14" s="58"/>
      <c r="J14" s="58"/>
      <c r="K14" s="56" t="str">
        <f t="shared" si="1"/>
        <v/>
      </c>
      <c r="L14" s="62"/>
      <c r="M14" s="129"/>
    </row>
    <row r="15" spans="1:13" ht="15.95" customHeight="1" x14ac:dyDescent="0.2">
      <c r="A15" s="129"/>
      <c r="B15" s="63"/>
      <c r="C15" s="57"/>
      <c r="D15" s="58"/>
      <c r="E15" s="58"/>
      <c r="F15" s="56" t="str">
        <f t="shared" si="0"/>
        <v/>
      </c>
      <c r="G15" s="114"/>
      <c r="H15" s="57"/>
      <c r="I15" s="58"/>
      <c r="J15" s="58"/>
      <c r="K15" s="56" t="str">
        <f t="shared" si="1"/>
        <v/>
      </c>
      <c r="L15" s="62"/>
      <c r="M15" s="129"/>
    </row>
    <row r="16" spans="1:13" ht="15.95" customHeight="1" x14ac:dyDescent="0.2">
      <c r="A16" s="129"/>
      <c r="B16" s="63"/>
      <c r="C16" s="57"/>
      <c r="D16" s="58"/>
      <c r="E16" s="58"/>
      <c r="F16" s="56" t="str">
        <f t="shared" si="0"/>
        <v/>
      </c>
      <c r="G16" s="114"/>
      <c r="H16" s="57"/>
      <c r="I16" s="58"/>
      <c r="J16" s="58"/>
      <c r="K16" s="56" t="str">
        <f t="shared" si="1"/>
        <v/>
      </c>
      <c r="L16" s="62"/>
      <c r="M16" s="129"/>
    </row>
    <row r="17" spans="1:13" ht="15.95" customHeight="1" x14ac:dyDescent="0.2">
      <c r="A17" s="129"/>
      <c r="B17" s="63"/>
      <c r="C17" s="57"/>
      <c r="D17" s="58"/>
      <c r="E17" s="58"/>
      <c r="F17" s="56" t="str">
        <f t="shared" si="0"/>
        <v/>
      </c>
      <c r="G17" s="115"/>
      <c r="H17" s="57"/>
      <c r="I17" s="58"/>
      <c r="J17" s="58"/>
      <c r="K17" s="56" t="str">
        <f t="shared" si="1"/>
        <v/>
      </c>
      <c r="L17" s="62"/>
      <c r="M17" s="129"/>
    </row>
    <row r="18" spans="1:13" ht="15.95" customHeight="1" x14ac:dyDescent="0.2">
      <c r="A18" s="129"/>
      <c r="B18" s="63"/>
      <c r="C18" s="57"/>
      <c r="D18" s="58"/>
      <c r="E18" s="58"/>
      <c r="F18" s="56" t="str">
        <f t="shared" si="0"/>
        <v/>
      </c>
      <c r="G18" s="114"/>
      <c r="H18" s="57"/>
      <c r="I18" s="58"/>
      <c r="J18" s="58"/>
      <c r="K18" s="56" t="str">
        <f t="shared" si="1"/>
        <v/>
      </c>
      <c r="L18" s="62"/>
      <c r="M18" s="129"/>
    </row>
    <row r="19" spans="1:13" ht="15.95" customHeight="1" x14ac:dyDescent="0.2">
      <c r="A19" s="129"/>
      <c r="B19" s="63"/>
      <c r="C19" s="57"/>
      <c r="D19" s="58"/>
      <c r="E19" s="58"/>
      <c r="F19" s="56" t="str">
        <f t="shared" si="0"/>
        <v/>
      </c>
      <c r="G19" s="114"/>
      <c r="H19" s="57"/>
      <c r="I19" s="58"/>
      <c r="J19" s="58"/>
      <c r="K19" s="56" t="str">
        <f t="shared" si="1"/>
        <v/>
      </c>
      <c r="L19" s="62"/>
      <c r="M19" s="129"/>
    </row>
    <row r="20" spans="1:13" ht="15.95" customHeight="1" x14ac:dyDescent="0.2">
      <c r="A20" s="129"/>
      <c r="B20" s="63"/>
      <c r="C20" s="57"/>
      <c r="D20" s="58"/>
      <c r="E20" s="58"/>
      <c r="F20" s="56" t="str">
        <f t="shared" si="0"/>
        <v/>
      </c>
      <c r="G20" s="115"/>
      <c r="H20" s="57"/>
      <c r="I20" s="58"/>
      <c r="J20" s="58"/>
      <c r="K20" s="56" t="str">
        <f t="shared" si="1"/>
        <v/>
      </c>
      <c r="L20" s="62"/>
      <c r="M20" s="129"/>
    </row>
    <row r="21" spans="1:13" ht="15.95" customHeight="1" x14ac:dyDescent="0.2">
      <c r="A21" s="129"/>
      <c r="B21" s="63"/>
      <c r="C21" s="57"/>
      <c r="D21" s="58"/>
      <c r="E21" s="58"/>
      <c r="F21" s="56" t="str">
        <f t="shared" si="0"/>
        <v/>
      </c>
      <c r="G21" s="114"/>
      <c r="H21" s="57"/>
      <c r="I21" s="58"/>
      <c r="J21" s="58"/>
      <c r="K21" s="56" t="str">
        <f t="shared" si="1"/>
        <v/>
      </c>
      <c r="L21" s="62"/>
      <c r="M21" s="129"/>
    </row>
    <row r="22" spans="1:13" ht="15.95" customHeight="1" x14ac:dyDescent="0.2">
      <c r="A22" s="129"/>
      <c r="B22" s="63"/>
      <c r="C22" s="57"/>
      <c r="D22" s="58"/>
      <c r="E22" s="58"/>
      <c r="F22" s="56" t="str">
        <f t="shared" si="0"/>
        <v/>
      </c>
      <c r="G22" s="114"/>
      <c r="H22" s="57"/>
      <c r="I22" s="58"/>
      <c r="J22" s="58"/>
      <c r="K22" s="56" t="str">
        <f t="shared" si="1"/>
        <v/>
      </c>
      <c r="L22" s="62"/>
      <c r="M22" s="129"/>
    </row>
    <row r="23" spans="1:13" ht="15.95" customHeight="1" x14ac:dyDescent="0.2">
      <c r="A23" s="129"/>
      <c r="B23" s="63"/>
      <c r="C23" s="57"/>
      <c r="D23" s="58"/>
      <c r="E23" s="58"/>
      <c r="F23" s="56" t="str">
        <f t="shared" si="0"/>
        <v/>
      </c>
      <c r="G23" s="114"/>
      <c r="H23" s="57"/>
      <c r="I23" s="58"/>
      <c r="J23" s="58"/>
      <c r="K23" s="56" t="str">
        <f t="shared" si="1"/>
        <v/>
      </c>
      <c r="L23" s="62"/>
      <c r="M23" s="129"/>
    </row>
    <row r="24" spans="1:13" ht="15.95" customHeight="1" x14ac:dyDescent="0.2">
      <c r="A24" s="129"/>
      <c r="B24" s="63"/>
      <c r="C24" s="57"/>
      <c r="D24" s="58"/>
      <c r="E24" s="58"/>
      <c r="F24" s="56" t="str">
        <f t="shared" si="0"/>
        <v/>
      </c>
      <c r="G24" s="114"/>
      <c r="H24" s="57"/>
      <c r="I24" s="58"/>
      <c r="J24" s="58"/>
      <c r="K24" s="56" t="str">
        <f t="shared" si="1"/>
        <v/>
      </c>
      <c r="L24" s="62"/>
      <c r="M24" s="129"/>
    </row>
    <row r="25" spans="1:13" ht="15.95" customHeight="1" x14ac:dyDescent="0.2">
      <c r="A25" s="129"/>
      <c r="B25" s="63"/>
      <c r="C25" s="57"/>
      <c r="D25" s="58"/>
      <c r="E25" s="58"/>
      <c r="F25" s="56" t="str">
        <f t="shared" si="0"/>
        <v/>
      </c>
      <c r="G25" s="114"/>
      <c r="H25" s="59"/>
      <c r="I25" s="58"/>
      <c r="J25" s="58"/>
      <c r="K25" s="56" t="str">
        <f t="shared" si="1"/>
        <v/>
      </c>
      <c r="L25" s="62"/>
      <c r="M25" s="129"/>
    </row>
    <row r="26" spans="1:13" ht="15.95" customHeight="1" x14ac:dyDescent="0.2">
      <c r="A26" s="129"/>
      <c r="B26" s="63"/>
      <c r="C26" s="57"/>
      <c r="D26" s="58"/>
      <c r="E26" s="58"/>
      <c r="F26" s="56" t="str">
        <f t="shared" si="0"/>
        <v/>
      </c>
      <c r="G26" s="114"/>
      <c r="H26" s="59"/>
      <c r="I26" s="58"/>
      <c r="J26" s="58"/>
      <c r="K26" s="56" t="str">
        <f t="shared" si="1"/>
        <v/>
      </c>
      <c r="L26" s="62"/>
      <c r="M26" s="129"/>
    </row>
    <row r="27" spans="1:13" ht="15.95" customHeight="1" x14ac:dyDescent="0.2">
      <c r="A27" s="129"/>
      <c r="B27" s="63"/>
      <c r="C27" s="57"/>
      <c r="D27" s="58"/>
      <c r="E27" s="58"/>
      <c r="F27" s="56"/>
      <c r="G27" s="114"/>
      <c r="H27" s="59"/>
      <c r="I27" s="58"/>
      <c r="J27" s="58"/>
      <c r="K27" s="56"/>
      <c r="L27" s="62"/>
      <c r="M27" s="129"/>
    </row>
    <row r="28" spans="1:13" ht="15.95" customHeight="1" x14ac:dyDescent="0.2">
      <c r="A28" s="129"/>
      <c r="B28" s="63"/>
      <c r="C28" s="57"/>
      <c r="D28" s="58"/>
      <c r="E28" s="58"/>
      <c r="F28" s="56"/>
      <c r="G28" s="114"/>
      <c r="H28" s="59"/>
      <c r="I28" s="58"/>
      <c r="J28" s="58"/>
      <c r="K28" s="56"/>
      <c r="L28" s="62"/>
      <c r="M28" s="129"/>
    </row>
    <row r="29" spans="1:13" ht="15.95" customHeight="1" x14ac:dyDescent="0.2">
      <c r="A29" s="129"/>
      <c r="B29" s="63"/>
      <c r="C29" s="57"/>
      <c r="D29" s="58"/>
      <c r="E29" s="58"/>
      <c r="F29" s="56" t="str">
        <f t="shared" si="0"/>
        <v/>
      </c>
      <c r="G29" s="114"/>
      <c r="H29" s="59"/>
      <c r="I29" s="58"/>
      <c r="J29" s="58"/>
      <c r="K29" s="56" t="str">
        <f t="shared" si="1"/>
        <v/>
      </c>
      <c r="L29" s="62"/>
      <c r="M29" s="129"/>
    </row>
    <row r="30" spans="1:13" ht="15.95" customHeight="1" x14ac:dyDescent="0.2">
      <c r="A30" s="129"/>
      <c r="B30" s="63"/>
      <c r="C30" s="57"/>
      <c r="D30" s="120"/>
      <c r="E30" s="121"/>
      <c r="F30" s="56" t="str">
        <f t="shared" si="0"/>
        <v/>
      </c>
      <c r="G30" s="114"/>
      <c r="H30" s="59"/>
      <c r="I30" s="58"/>
      <c r="J30" s="58"/>
      <c r="K30" s="56" t="str">
        <f t="shared" si="1"/>
        <v/>
      </c>
      <c r="L30" s="62"/>
      <c r="M30" s="129"/>
    </row>
    <row r="31" spans="1:13" ht="15.95" customHeight="1" x14ac:dyDescent="0.2">
      <c r="A31" s="129"/>
      <c r="B31" s="63"/>
      <c r="C31" s="57"/>
      <c r="D31" s="58"/>
      <c r="E31" s="58"/>
      <c r="F31" s="56" t="str">
        <f t="shared" si="0"/>
        <v/>
      </c>
      <c r="G31" s="114"/>
      <c r="H31" s="59"/>
      <c r="I31" s="58"/>
      <c r="J31" s="58"/>
      <c r="K31" s="56" t="str">
        <f t="shared" si="1"/>
        <v/>
      </c>
      <c r="L31" s="62"/>
      <c r="M31" s="129"/>
    </row>
    <row r="32" spans="1:13" ht="15.95" customHeight="1" x14ac:dyDescent="0.2">
      <c r="A32" s="129"/>
      <c r="B32" s="63"/>
      <c r="C32" s="57"/>
      <c r="D32" s="58"/>
      <c r="E32" s="58"/>
      <c r="F32" s="56" t="str">
        <f t="shared" si="0"/>
        <v/>
      </c>
      <c r="G32" s="114"/>
      <c r="H32" s="59"/>
      <c r="I32" s="58"/>
      <c r="J32" s="58"/>
      <c r="K32" s="56" t="str">
        <f t="shared" si="1"/>
        <v/>
      </c>
      <c r="L32" s="62"/>
      <c r="M32" s="129"/>
    </row>
    <row r="33" spans="1:13" ht="15.95" customHeight="1" x14ac:dyDescent="0.2">
      <c r="A33" s="129"/>
      <c r="B33" s="63"/>
      <c r="C33" s="59"/>
      <c r="D33" s="58"/>
      <c r="E33" s="58"/>
      <c r="F33" s="56" t="str">
        <f t="shared" si="0"/>
        <v/>
      </c>
      <c r="G33" s="114"/>
      <c r="H33" s="59"/>
      <c r="I33" s="58"/>
      <c r="J33" s="58"/>
      <c r="K33" s="56" t="str">
        <f t="shared" si="1"/>
        <v/>
      </c>
      <c r="L33" s="62"/>
      <c r="M33" s="129"/>
    </row>
    <row r="34" spans="1:13" ht="15.95" customHeight="1" x14ac:dyDescent="0.2">
      <c r="A34" s="129"/>
      <c r="B34" s="63"/>
      <c r="C34" s="59"/>
      <c r="D34" s="58"/>
      <c r="E34" s="58"/>
      <c r="F34" s="56" t="str">
        <f t="shared" si="0"/>
        <v/>
      </c>
      <c r="G34" s="114"/>
      <c r="H34" s="59"/>
      <c r="I34" s="58"/>
      <c r="J34" s="58"/>
      <c r="K34" s="56" t="str">
        <f t="shared" si="1"/>
        <v/>
      </c>
      <c r="L34" s="62"/>
      <c r="M34" s="129"/>
    </row>
    <row r="35" spans="1:13" ht="15.95" customHeight="1" x14ac:dyDescent="0.2">
      <c r="A35" s="129"/>
      <c r="B35" s="63"/>
      <c r="C35" s="59"/>
      <c r="D35" s="58"/>
      <c r="E35" s="58"/>
      <c r="F35" s="56" t="str">
        <f t="shared" si="0"/>
        <v/>
      </c>
      <c r="G35" s="114"/>
      <c r="H35" s="59"/>
      <c r="I35" s="58"/>
      <c r="J35" s="58"/>
      <c r="K35" s="56" t="str">
        <f t="shared" si="1"/>
        <v/>
      </c>
      <c r="L35" s="62"/>
      <c r="M35" s="129"/>
    </row>
    <row r="36" spans="1:13" ht="15.95" customHeight="1" x14ac:dyDescent="0.2">
      <c r="A36" s="129"/>
      <c r="B36" s="63"/>
      <c r="C36" s="59"/>
      <c r="D36" s="58"/>
      <c r="E36" s="58"/>
      <c r="F36" s="56" t="str">
        <f t="shared" si="0"/>
        <v/>
      </c>
      <c r="G36" s="114"/>
      <c r="H36" s="59"/>
      <c r="I36" s="58"/>
      <c r="J36" s="58"/>
      <c r="K36" s="56" t="str">
        <f t="shared" si="1"/>
        <v/>
      </c>
      <c r="L36" s="62"/>
      <c r="M36" s="129"/>
    </row>
    <row r="37" spans="1:13" ht="15.95" customHeight="1" x14ac:dyDescent="0.2">
      <c r="A37" s="129"/>
      <c r="B37" s="63"/>
      <c r="C37" s="59"/>
      <c r="D37" s="58"/>
      <c r="E37" s="58"/>
      <c r="F37" s="56" t="str">
        <f t="shared" si="0"/>
        <v/>
      </c>
      <c r="G37" s="114"/>
      <c r="H37" s="59"/>
      <c r="I37" s="58"/>
      <c r="J37" s="58"/>
      <c r="K37" s="56" t="str">
        <f t="shared" si="1"/>
        <v/>
      </c>
      <c r="L37" s="62"/>
      <c r="M37" s="129"/>
    </row>
    <row r="38" spans="1:13" ht="15.95" customHeight="1" x14ac:dyDescent="0.2">
      <c r="A38" s="129"/>
      <c r="B38" s="63"/>
      <c r="C38" s="59"/>
      <c r="D38" s="58"/>
      <c r="E38" s="58"/>
      <c r="F38" s="56" t="str">
        <f t="shared" si="0"/>
        <v/>
      </c>
      <c r="G38" s="114"/>
      <c r="H38" s="59"/>
      <c r="I38" s="58"/>
      <c r="J38" s="58"/>
      <c r="K38" s="56" t="str">
        <f t="shared" si="1"/>
        <v/>
      </c>
      <c r="L38" s="62"/>
      <c r="M38" s="129"/>
    </row>
    <row r="39" spans="1:13" ht="15.95" customHeight="1" x14ac:dyDescent="0.2">
      <c r="A39" s="129"/>
      <c r="B39" s="63"/>
      <c r="C39" s="59"/>
      <c r="D39" s="58"/>
      <c r="E39" s="58"/>
      <c r="F39" s="56" t="str">
        <f t="shared" si="0"/>
        <v/>
      </c>
      <c r="G39" s="114"/>
      <c r="H39" s="59"/>
      <c r="I39" s="58"/>
      <c r="J39" s="58"/>
      <c r="K39" s="56" t="str">
        <f t="shared" si="1"/>
        <v/>
      </c>
      <c r="L39" s="62"/>
      <c r="M39" s="129"/>
    </row>
    <row r="40" spans="1:13" ht="15.95" customHeight="1" x14ac:dyDescent="0.2">
      <c r="A40" s="129"/>
      <c r="B40" s="63"/>
      <c r="C40" s="59"/>
      <c r="D40" s="58"/>
      <c r="E40" s="58"/>
      <c r="F40" s="56" t="str">
        <f t="shared" si="0"/>
        <v/>
      </c>
      <c r="G40" s="114"/>
      <c r="H40" s="59"/>
      <c r="I40" s="58"/>
      <c r="J40" s="58"/>
      <c r="K40" s="56" t="str">
        <f t="shared" si="1"/>
        <v/>
      </c>
      <c r="L40" s="62"/>
      <c r="M40" s="129"/>
    </row>
    <row r="41" spans="1:13" ht="15.95" customHeight="1" x14ac:dyDescent="0.2">
      <c r="A41" s="129"/>
      <c r="B41" s="63"/>
      <c r="C41" s="59"/>
      <c r="D41" s="58"/>
      <c r="E41" s="58"/>
      <c r="F41" s="56" t="str">
        <f t="shared" si="0"/>
        <v/>
      </c>
      <c r="G41" s="116"/>
      <c r="H41" s="59"/>
      <c r="I41" s="58"/>
      <c r="J41" s="58"/>
      <c r="K41" s="56" t="str">
        <f t="shared" si="1"/>
        <v/>
      </c>
      <c r="L41" s="62"/>
      <c r="M41" s="129"/>
    </row>
    <row r="42" spans="1:13" ht="15.95" customHeight="1" x14ac:dyDescent="0.25">
      <c r="A42" s="129"/>
      <c r="B42" s="63"/>
      <c r="C42" s="140" t="s">
        <v>102</v>
      </c>
      <c r="D42" s="141"/>
      <c r="E42" s="141"/>
      <c r="F42" s="141"/>
      <c r="G42" s="141"/>
      <c r="H42" s="141"/>
      <c r="I42" s="141"/>
      <c r="J42" s="142"/>
      <c r="K42" s="68">
        <f>SUM(F5:F41)</f>
        <v>0</v>
      </c>
      <c r="L42" s="62"/>
      <c r="M42" s="129"/>
    </row>
    <row r="43" spans="1:13" ht="15.95" customHeight="1" x14ac:dyDescent="0.25">
      <c r="A43" s="129"/>
      <c r="B43" s="63"/>
      <c r="C43" s="140" t="s">
        <v>103</v>
      </c>
      <c r="D43" s="141"/>
      <c r="E43" s="141"/>
      <c r="F43" s="141"/>
      <c r="G43" s="141"/>
      <c r="H43" s="141"/>
      <c r="I43" s="141"/>
      <c r="J43" s="142"/>
      <c r="K43" s="68">
        <f>SUM(K5:K41)</f>
        <v>0</v>
      </c>
      <c r="L43" s="62"/>
      <c r="M43" s="129"/>
    </row>
    <row r="44" spans="1:13" ht="15" customHeight="1" x14ac:dyDescent="0.25">
      <c r="A44" s="129"/>
      <c r="B44" s="63"/>
      <c r="C44" s="140" t="s">
        <v>105</v>
      </c>
      <c r="D44" s="141"/>
      <c r="E44" s="141"/>
      <c r="F44" s="141"/>
      <c r="G44" s="141"/>
      <c r="H44" s="141"/>
      <c r="I44" s="141"/>
      <c r="J44" s="142"/>
      <c r="K44" s="68">
        <v>0</v>
      </c>
      <c r="L44" s="62"/>
      <c r="M44" s="129"/>
    </row>
    <row r="45" spans="1:13" ht="15" customHeight="1" x14ac:dyDescent="0.2">
      <c r="A45" s="129"/>
      <c r="B45" s="63"/>
      <c r="C45" s="8"/>
      <c r="D45" s="8"/>
      <c r="E45" s="8"/>
      <c r="F45" s="8"/>
      <c r="G45" s="8"/>
      <c r="H45" s="8"/>
      <c r="I45" s="8"/>
      <c r="J45" s="8"/>
      <c r="K45" s="8"/>
      <c r="L45" s="62"/>
      <c r="M45" s="129"/>
    </row>
    <row r="46" spans="1:13" ht="15" customHeight="1" x14ac:dyDescent="0.2">
      <c r="A46" s="129"/>
      <c r="B46" s="63"/>
      <c r="C46" s="8"/>
      <c r="D46" s="8"/>
      <c r="E46" s="8"/>
      <c r="F46" s="8"/>
      <c r="G46" s="8"/>
      <c r="H46" s="8"/>
      <c r="I46" s="8"/>
      <c r="J46" s="8"/>
      <c r="K46" s="8"/>
      <c r="L46" s="62"/>
      <c r="M46" s="129"/>
    </row>
    <row r="47" spans="1:13" ht="15" customHeight="1" x14ac:dyDescent="0.2">
      <c r="A47" s="129"/>
      <c r="B47" s="63"/>
      <c r="C47" s="8"/>
      <c r="D47" s="8"/>
      <c r="E47" s="8"/>
      <c r="F47" s="8"/>
      <c r="G47" s="8"/>
      <c r="H47" s="8"/>
      <c r="I47" s="8"/>
      <c r="J47" s="8"/>
      <c r="K47" s="8"/>
      <c r="L47" s="62"/>
      <c r="M47" s="129"/>
    </row>
    <row r="48" spans="1:13" ht="15" customHeight="1" x14ac:dyDescent="0.2">
      <c r="A48" s="129"/>
      <c r="B48" s="63"/>
      <c r="C48" s="8"/>
      <c r="D48" s="8"/>
      <c r="E48" s="8"/>
      <c r="F48" s="8"/>
      <c r="G48" s="8"/>
      <c r="H48" s="8"/>
      <c r="I48" s="8"/>
      <c r="J48" s="8"/>
      <c r="K48" s="8"/>
      <c r="L48" s="62"/>
      <c r="M48" s="129"/>
    </row>
    <row r="49" spans="1:13" ht="15" customHeight="1" thickBot="1" x14ac:dyDescent="0.25">
      <c r="A49" s="129"/>
      <c r="B49" s="64"/>
      <c r="C49" s="65"/>
      <c r="D49" s="65"/>
      <c r="E49" s="65"/>
      <c r="F49" s="65"/>
      <c r="G49" s="65"/>
      <c r="H49" s="65"/>
      <c r="I49" s="65"/>
      <c r="J49" s="65"/>
      <c r="K49" s="65"/>
      <c r="L49" s="66"/>
      <c r="M49" s="129"/>
    </row>
    <row r="50" spans="1:13" ht="15" hidden="1" customHeight="1" x14ac:dyDescent="0.2">
      <c r="A50" s="129"/>
      <c r="M50" s="129"/>
    </row>
    <row r="51" spans="1:13" ht="15" hidden="1" customHeight="1" x14ac:dyDescent="0.2">
      <c r="A51" s="129"/>
      <c r="M51" s="129"/>
    </row>
    <row r="52" spans="1:13" ht="15" customHeight="1" x14ac:dyDescent="0.2">
      <c r="A52" s="129"/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</row>
    <row r="53" spans="1:13" ht="15" hidden="1" customHeight="1" x14ac:dyDescent="0.2"/>
    <row r="54" spans="1:13" ht="15" hidden="1" customHeight="1" x14ac:dyDescent="0.2"/>
    <row r="55" spans="1:13" ht="15" hidden="1" customHeight="1" x14ac:dyDescent="0.2"/>
    <row r="56" spans="1:13" ht="15" hidden="1" customHeight="1" x14ac:dyDescent="0.2"/>
    <row r="57" spans="1:13" ht="15" hidden="1" customHeight="1" x14ac:dyDescent="0.2"/>
    <row r="58" spans="1:13" ht="15" hidden="1" customHeight="1" x14ac:dyDescent="0.2"/>
    <row r="59" spans="1:13" ht="15" hidden="1" customHeight="1" x14ac:dyDescent="0.2"/>
    <row r="60" spans="1:13" ht="15" hidden="1" customHeight="1" x14ac:dyDescent="0.2"/>
    <row r="61" spans="1:13" ht="15" hidden="1" customHeight="1" x14ac:dyDescent="0.2"/>
    <row r="62" spans="1:13" ht="15" hidden="1" customHeight="1" x14ac:dyDescent="0.2"/>
    <row r="63" spans="1:13" ht="15" hidden="1" customHeight="1" x14ac:dyDescent="0.2"/>
    <row r="64" spans="1:13" ht="15" hidden="1" customHeight="1" x14ac:dyDescent="0.2"/>
    <row r="65" ht="15" hidden="1" customHeight="1" x14ac:dyDescent="0.2"/>
    <row r="66" ht="15" customHeight="1" x14ac:dyDescent="0.2"/>
    <row r="67" ht="15" customHeight="1" x14ac:dyDescent="0.2"/>
    <row r="68" ht="15" customHeight="1" x14ac:dyDescent="0.2"/>
  </sheetData>
  <protectedRanges>
    <protectedRange sqref="L49" name="Intervallo6"/>
    <protectedRange sqref="D34:D35" name="Intervallo4"/>
    <protectedRange sqref="E17:E20" name="Intervallo2"/>
    <protectedRange sqref="D7:E11" name="Intervallo1"/>
    <protectedRange sqref="L46" name="Intervallo5"/>
    <protectedRange sqref="D2:L2" name="Intervallo7"/>
  </protectedRanges>
  <mergeCells count="9">
    <mergeCell ref="B52:L52"/>
    <mergeCell ref="A1:A52"/>
    <mergeCell ref="B1:L1"/>
    <mergeCell ref="M1:M52"/>
    <mergeCell ref="B3:L3"/>
    <mergeCell ref="D2:K2"/>
    <mergeCell ref="C42:J42"/>
    <mergeCell ref="C43:J43"/>
    <mergeCell ref="C44:J44"/>
  </mergeCells>
  <dataValidations disablePrompts="1" count="1">
    <dataValidation errorStyle="warning" allowBlank="1" showInputMessage="1" showErrorMessage="1" errorTitle="Alert" error="La condizione: Sn+(60% Sa) &lt; 25% Su, non risulta rispettata. Segui la nota a piè pagina." sqref="E37" xr:uid="{00000000-0002-0000-0000-000000000000}"/>
  </dataValidations>
  <pageMargins left="0.81" right="0.78740157480314965" top="0.67" bottom="1.56" header="0.51181102362204722" footer="0.33"/>
  <pageSetup paperSize="9" scale="80" fitToHeight="2" orientation="portrait" r:id="rId1"/>
  <headerFooter alignWithMargins="0">
    <oddHeader>&amp;A</oddHeader>
    <oddFooter>Pagina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H84"/>
  <sheetViews>
    <sheetView showGridLines="0" showRowColHeaders="0" tabSelected="1" view="pageBreakPreview" topLeftCell="A45" zoomScale="145" zoomScaleNormal="90" zoomScaleSheetLayoutView="145" workbookViewId="0">
      <selection activeCell="B65" sqref="B65:G65"/>
    </sheetView>
  </sheetViews>
  <sheetFormatPr defaultColWidth="0" defaultRowHeight="15" customHeight="1" zeroHeight="1" x14ac:dyDescent="0.2"/>
  <cols>
    <col min="1" max="1" width="2.7109375" style="1" customWidth="1"/>
    <col min="2" max="2" width="42.140625" style="1" bestFit="1" customWidth="1"/>
    <col min="3" max="3" width="9.85546875" style="1" bestFit="1" customWidth="1"/>
    <col min="4" max="4" width="16.42578125" style="1" bestFit="1" customWidth="1"/>
    <col min="5" max="5" width="10.140625" style="1" bestFit="1" customWidth="1"/>
    <col min="6" max="7" width="14.7109375" style="1" customWidth="1"/>
    <col min="8" max="8" width="2.7109375" style="1" customWidth="1"/>
    <col min="9" max="16384" width="0" style="1" hidden="1"/>
  </cols>
  <sheetData>
    <row r="1" spans="1:8" s="2" customFormat="1" ht="60" customHeight="1" x14ac:dyDescent="0.2">
      <c r="A1" s="129"/>
      <c r="B1" s="130" t="s">
        <v>106</v>
      </c>
      <c r="C1" s="131"/>
      <c r="D1" s="131"/>
      <c r="E1" s="131"/>
      <c r="F1" s="131"/>
      <c r="G1" s="132"/>
      <c r="H1" s="129"/>
    </row>
    <row r="2" spans="1:8" ht="15" customHeight="1" x14ac:dyDescent="0.2">
      <c r="A2" s="129"/>
      <c r="B2" s="63" t="s">
        <v>0</v>
      </c>
      <c r="C2" s="170"/>
      <c r="D2" s="171"/>
      <c r="E2" s="171"/>
      <c r="F2" s="171"/>
      <c r="G2" s="172"/>
      <c r="H2" s="129"/>
    </row>
    <row r="3" spans="1:8" ht="15" customHeight="1" x14ac:dyDescent="0.2">
      <c r="A3" s="129"/>
      <c r="B3" s="133"/>
      <c r="C3" s="135"/>
      <c r="D3" s="135"/>
      <c r="E3" s="135"/>
      <c r="F3" s="135"/>
      <c r="G3" s="136"/>
      <c r="H3" s="129"/>
    </row>
    <row r="4" spans="1:8" ht="15" customHeight="1" x14ac:dyDescent="0.2">
      <c r="A4" s="129"/>
      <c r="B4" s="145" t="s">
        <v>1</v>
      </c>
      <c r="C4" s="168"/>
      <c r="D4" s="168"/>
      <c r="E4" s="168"/>
      <c r="F4" s="168"/>
      <c r="G4" s="169"/>
      <c r="H4" s="129"/>
    </row>
    <row r="5" spans="1:8" ht="15" customHeight="1" x14ac:dyDescent="0.2">
      <c r="A5" s="129"/>
      <c r="B5" s="69" t="s">
        <v>23</v>
      </c>
      <c r="C5" s="3" t="s">
        <v>25</v>
      </c>
      <c r="D5" s="3" t="s">
        <v>69</v>
      </c>
      <c r="E5" s="3" t="s">
        <v>28</v>
      </c>
      <c r="F5" s="3" t="s">
        <v>29</v>
      </c>
      <c r="G5" s="70" t="s">
        <v>73</v>
      </c>
      <c r="H5" s="129"/>
    </row>
    <row r="6" spans="1:8" ht="15" customHeight="1" x14ac:dyDescent="0.2">
      <c r="A6" s="129"/>
      <c r="B6" s="71" t="s">
        <v>24</v>
      </c>
      <c r="C6" s="4" t="s">
        <v>26</v>
      </c>
      <c r="D6" s="4" t="s">
        <v>70</v>
      </c>
      <c r="E6" s="4" t="s">
        <v>68</v>
      </c>
      <c r="F6" s="4" t="s">
        <v>30</v>
      </c>
      <c r="G6" s="72" t="s">
        <v>31</v>
      </c>
      <c r="H6" s="129"/>
    </row>
    <row r="7" spans="1:8" ht="15" customHeight="1" x14ac:dyDescent="0.2">
      <c r="A7" s="129"/>
      <c r="B7" s="69" t="s">
        <v>2</v>
      </c>
      <c r="C7" s="36"/>
      <c r="D7" s="21"/>
      <c r="E7" s="18">
        <f>IF(D7&lt;&gt;0,ROUNDDOWN(D7/$D$12,2),0)</f>
        <v>0</v>
      </c>
      <c r="F7" s="6">
        <v>0</v>
      </c>
      <c r="G7" s="73">
        <f>ROUNDUP(E7*F7,2)</f>
        <v>0</v>
      </c>
      <c r="H7" s="129"/>
    </row>
    <row r="8" spans="1:8" ht="15" customHeight="1" x14ac:dyDescent="0.2">
      <c r="A8" s="129"/>
      <c r="B8" s="74" t="s">
        <v>3</v>
      </c>
      <c r="C8" s="37"/>
      <c r="D8" s="22"/>
      <c r="E8" s="19">
        <f>IF(D8&lt;&gt;0,ROUNDDOWN(D8/$D$12,2),0)</f>
        <v>0</v>
      </c>
      <c r="F8" s="6">
        <v>5</v>
      </c>
      <c r="G8" s="75">
        <f>ROUNDUP(E8*F8,2)</f>
        <v>0</v>
      </c>
      <c r="H8" s="129"/>
    </row>
    <row r="9" spans="1:8" ht="15" customHeight="1" x14ac:dyDescent="0.2">
      <c r="A9" s="129"/>
      <c r="B9" s="74" t="s">
        <v>4</v>
      </c>
      <c r="C9" s="37"/>
      <c r="D9" s="22"/>
      <c r="E9" s="19">
        <f>IF(D9&lt;&gt;0,ROUNDDOWN(D9/$D$12,2),0)</f>
        <v>0</v>
      </c>
      <c r="F9" s="6">
        <v>15</v>
      </c>
      <c r="G9" s="75">
        <f>ROUNDUP(E9*F9,2)</f>
        <v>0</v>
      </c>
      <c r="H9" s="129"/>
    </row>
    <row r="10" spans="1:8" ht="15" customHeight="1" x14ac:dyDescent="0.2">
      <c r="A10" s="129"/>
      <c r="B10" s="74" t="s">
        <v>5</v>
      </c>
      <c r="C10" s="37"/>
      <c r="D10" s="22"/>
      <c r="E10" s="19">
        <f>IF(D10&lt;&gt;0,ROUNDDOWN(D10/$D$12,2),0)</f>
        <v>0</v>
      </c>
      <c r="F10" s="6">
        <v>30</v>
      </c>
      <c r="G10" s="75">
        <f>ROUNDUP(E10*F10,2)</f>
        <v>0</v>
      </c>
      <c r="H10" s="129"/>
    </row>
    <row r="11" spans="1:8" ht="15" customHeight="1" thickBot="1" x14ac:dyDescent="0.25">
      <c r="A11" s="129"/>
      <c r="B11" s="71" t="s">
        <v>6</v>
      </c>
      <c r="C11" s="38"/>
      <c r="D11" s="23"/>
      <c r="E11" s="20">
        <f>IF(D11&lt;&gt;0,ROUNDDOWN(D11/$D$12,2),0)</f>
        <v>0</v>
      </c>
      <c r="F11" s="4">
        <v>50</v>
      </c>
      <c r="G11" s="76">
        <f>ROUNDUP(E11*F11,2)</f>
        <v>0</v>
      </c>
      <c r="H11" s="129"/>
    </row>
    <row r="12" spans="1:8" ht="15" customHeight="1" thickTop="1" x14ac:dyDescent="0.2">
      <c r="A12" s="129"/>
      <c r="B12" s="63" t="s">
        <v>7</v>
      </c>
      <c r="C12" s="8" t="s">
        <v>27</v>
      </c>
      <c r="D12" s="24">
        <f>SUM(D7:D11)</f>
        <v>0</v>
      </c>
      <c r="E12" s="118"/>
      <c r="F12" s="8" t="s">
        <v>46</v>
      </c>
      <c r="G12" s="77">
        <f>SUM(G7:G11)</f>
        <v>0</v>
      </c>
      <c r="H12" s="129"/>
    </row>
    <row r="13" spans="1:8" ht="15" customHeight="1" x14ac:dyDescent="0.2">
      <c r="A13" s="129"/>
      <c r="B13" s="133"/>
      <c r="C13" s="135"/>
      <c r="D13" s="135"/>
      <c r="E13" s="135"/>
      <c r="F13" s="135"/>
      <c r="G13" s="136"/>
      <c r="H13" s="129"/>
    </row>
    <row r="14" spans="1:8" ht="15" customHeight="1" x14ac:dyDescent="0.2">
      <c r="A14" s="129"/>
      <c r="B14" s="133" t="s">
        <v>8</v>
      </c>
      <c r="C14" s="134"/>
      <c r="D14" s="134"/>
      <c r="E14" s="134"/>
      <c r="F14" s="134"/>
      <c r="G14" s="144"/>
      <c r="H14" s="129"/>
    </row>
    <row r="15" spans="1:8" ht="15" customHeight="1" x14ac:dyDescent="0.2">
      <c r="A15" s="129"/>
      <c r="B15" s="165" t="s">
        <v>9</v>
      </c>
      <c r="C15" s="166"/>
      <c r="D15" s="3" t="s">
        <v>71</v>
      </c>
      <c r="E15" s="143"/>
      <c r="F15" s="134"/>
      <c r="G15" s="144"/>
      <c r="H15" s="129"/>
    </row>
    <row r="16" spans="1:8" ht="15" customHeight="1" x14ac:dyDescent="0.2">
      <c r="A16" s="129"/>
      <c r="B16" s="167"/>
      <c r="C16" s="146"/>
      <c r="D16" s="4" t="s">
        <v>72</v>
      </c>
      <c r="E16" s="143"/>
      <c r="F16" s="134"/>
      <c r="G16" s="144"/>
      <c r="H16" s="129"/>
    </row>
    <row r="17" spans="1:8" ht="45" customHeight="1" x14ac:dyDescent="0.2">
      <c r="A17" s="129"/>
      <c r="B17" s="191" t="s">
        <v>42</v>
      </c>
      <c r="C17" s="192"/>
      <c r="D17" s="21"/>
      <c r="E17" s="143"/>
      <c r="F17" s="134"/>
      <c r="G17" s="144"/>
      <c r="H17" s="129"/>
    </row>
    <row r="18" spans="1:8" ht="15" customHeight="1" x14ac:dyDescent="0.2">
      <c r="A18" s="129"/>
      <c r="B18" s="133" t="s">
        <v>65</v>
      </c>
      <c r="C18" s="164"/>
      <c r="D18" s="22"/>
      <c r="E18" s="143"/>
      <c r="F18" s="134"/>
      <c r="G18" s="144"/>
      <c r="H18" s="129"/>
    </row>
    <row r="19" spans="1:8" ht="15" customHeight="1" x14ac:dyDescent="0.2">
      <c r="A19" s="129"/>
      <c r="B19" s="133" t="s">
        <v>64</v>
      </c>
      <c r="C19" s="164"/>
      <c r="D19" s="22"/>
      <c r="E19" s="143"/>
      <c r="F19" s="134"/>
      <c r="G19" s="144"/>
      <c r="H19" s="129"/>
    </row>
    <row r="20" spans="1:8" ht="15" customHeight="1" x14ac:dyDescent="0.2">
      <c r="A20" s="129"/>
      <c r="B20" s="133" t="s">
        <v>66</v>
      </c>
      <c r="C20" s="164"/>
      <c r="D20" s="22"/>
      <c r="E20" s="143"/>
      <c r="F20" s="134"/>
      <c r="G20" s="144"/>
      <c r="H20" s="129"/>
    </row>
    <row r="21" spans="1:8" ht="15" customHeight="1" thickBot="1" x14ac:dyDescent="0.25">
      <c r="A21" s="129"/>
      <c r="B21" s="145" t="s">
        <v>10</v>
      </c>
      <c r="C21" s="146"/>
      <c r="D21" s="23"/>
      <c r="E21" s="143"/>
      <c r="F21" s="134"/>
      <c r="G21" s="144"/>
      <c r="H21" s="129"/>
    </row>
    <row r="22" spans="1:8" ht="15" customHeight="1" thickTop="1" x14ac:dyDescent="0.2">
      <c r="A22" s="129"/>
      <c r="B22" s="63" t="s">
        <v>7</v>
      </c>
      <c r="C22" s="8" t="s">
        <v>32</v>
      </c>
      <c r="D22" s="24">
        <f>SUM(D17:D21)</f>
        <v>0</v>
      </c>
      <c r="E22" s="143"/>
      <c r="F22" s="134"/>
      <c r="G22" s="144"/>
      <c r="H22" s="129"/>
    </row>
    <row r="23" spans="1:8" ht="15" customHeight="1" x14ac:dyDescent="0.2">
      <c r="A23" s="129"/>
      <c r="B23" s="133"/>
      <c r="C23" s="135"/>
      <c r="D23" s="135"/>
      <c r="E23" s="135"/>
      <c r="F23" s="135"/>
      <c r="G23" s="136"/>
      <c r="H23" s="129"/>
    </row>
    <row r="24" spans="1:8" ht="15" customHeight="1" x14ac:dyDescent="0.2">
      <c r="A24" s="129"/>
      <c r="B24" s="133" t="s">
        <v>43</v>
      </c>
      <c r="C24" s="134"/>
      <c r="D24" s="134"/>
      <c r="E24" s="134"/>
      <c r="F24" s="134"/>
      <c r="G24" s="144"/>
      <c r="H24" s="129"/>
    </row>
    <row r="25" spans="1:8" ht="15" customHeight="1" x14ac:dyDescent="0.2">
      <c r="A25" s="129"/>
      <c r="B25" s="69" t="s">
        <v>33</v>
      </c>
      <c r="C25" s="9"/>
      <c r="D25" s="9"/>
      <c r="E25" s="3" t="s">
        <v>29</v>
      </c>
      <c r="F25" s="143"/>
      <c r="G25" s="144"/>
      <c r="H25" s="129"/>
    </row>
    <row r="26" spans="1:8" ht="15" customHeight="1" x14ac:dyDescent="0.2">
      <c r="A26" s="129"/>
      <c r="B26" s="71" t="s">
        <v>34</v>
      </c>
      <c r="C26" s="4" t="s">
        <v>11</v>
      </c>
      <c r="D26" s="4" t="s">
        <v>12</v>
      </c>
      <c r="E26" s="4" t="s">
        <v>30</v>
      </c>
      <c r="F26" s="143"/>
      <c r="G26" s="144"/>
      <c r="H26" s="129"/>
    </row>
    <row r="27" spans="1:8" ht="15" customHeight="1" x14ac:dyDescent="0.2">
      <c r="A27" s="129"/>
      <c r="B27" s="69" t="s">
        <v>13</v>
      </c>
      <c r="C27" s="25">
        <v>0</v>
      </c>
      <c r="D27" s="25">
        <v>50</v>
      </c>
      <c r="E27" s="26">
        <v>0</v>
      </c>
      <c r="F27" s="143"/>
      <c r="G27" s="144"/>
      <c r="H27" s="129"/>
    </row>
    <row r="28" spans="1:8" ht="15" customHeight="1" x14ac:dyDescent="0.2">
      <c r="A28" s="129"/>
      <c r="B28" s="74" t="s">
        <v>14</v>
      </c>
      <c r="C28" s="27">
        <v>50.01</v>
      </c>
      <c r="D28" s="27">
        <v>75</v>
      </c>
      <c r="E28" s="28">
        <v>10</v>
      </c>
      <c r="F28" s="143"/>
      <c r="G28" s="144"/>
      <c r="H28" s="129"/>
    </row>
    <row r="29" spans="1:8" ht="15" customHeight="1" x14ac:dyDescent="0.2">
      <c r="A29" s="129"/>
      <c r="B29" s="74" t="s">
        <v>15</v>
      </c>
      <c r="C29" s="27">
        <v>75.010000000000005</v>
      </c>
      <c r="D29" s="27">
        <v>100</v>
      </c>
      <c r="E29" s="28">
        <v>20</v>
      </c>
      <c r="F29" s="143"/>
      <c r="G29" s="144"/>
      <c r="H29" s="129"/>
    </row>
    <row r="30" spans="1:8" ht="15" customHeight="1" thickBot="1" x14ac:dyDescent="0.25">
      <c r="A30" s="129"/>
      <c r="B30" s="71" t="s">
        <v>16</v>
      </c>
      <c r="C30" s="29">
        <v>100.01</v>
      </c>
      <c r="D30" s="29">
        <v>99999</v>
      </c>
      <c r="E30" s="33">
        <v>30</v>
      </c>
      <c r="F30" s="143"/>
      <c r="G30" s="144"/>
      <c r="H30" s="129"/>
    </row>
    <row r="31" spans="1:8" ht="15" customHeight="1" thickTop="1" x14ac:dyDescent="0.2">
      <c r="A31" s="129"/>
      <c r="B31" s="117"/>
      <c r="C31" s="118"/>
      <c r="D31" s="10" t="s">
        <v>51</v>
      </c>
      <c r="E31" s="34">
        <f>IF(ISERROR(IF(AND((D22/D12)*100&gt;=0,(D22/D12)*100&lt;=50),0,IF(AND((D22/D12)*100&gt;50,(D22/D12)*100&lt;=75),10,IF(AND((D22/D12)*100&gt;75,(D22/D12)*100&lt;=100),20,IF(AND((D22/D12)*100&gt;100,(D22/D12)*100&lt;99999),30))))),0,IF(AND((D22/D12)*100&gt;=0,(D22/D12)*100&lt;=50),0,IF(AND((D22/D12)*100&gt;50,(D22/D12)*100&lt;=75),10,IF(AND((D22/D12)*100&gt;75,(D22/D12)*100&lt;=100),20,IF(AND((D22/D12)*100&gt;100,(D22/D12)*100&lt;99999),30)))))</f>
        <v>0</v>
      </c>
      <c r="F31" s="143"/>
      <c r="G31" s="144"/>
      <c r="H31" s="129"/>
    </row>
    <row r="32" spans="1:8" ht="15" customHeight="1" x14ac:dyDescent="0.2">
      <c r="A32" s="129"/>
      <c r="B32" s="133"/>
      <c r="C32" s="135"/>
      <c r="D32" s="135"/>
      <c r="E32" s="135"/>
      <c r="F32" s="135"/>
      <c r="G32" s="136"/>
      <c r="H32" s="129"/>
    </row>
    <row r="33" spans="1:8" ht="15" customHeight="1" x14ac:dyDescent="0.2">
      <c r="A33" s="129"/>
      <c r="B33" s="133" t="s">
        <v>17</v>
      </c>
      <c r="C33" s="134"/>
      <c r="D33" s="134"/>
      <c r="E33" s="134"/>
      <c r="F33" s="134"/>
      <c r="G33" s="144"/>
      <c r="H33" s="129"/>
    </row>
    <row r="34" spans="1:8" ht="15" customHeight="1" x14ac:dyDescent="0.2">
      <c r="A34" s="129"/>
      <c r="B34" s="69" t="s">
        <v>18</v>
      </c>
      <c r="C34" s="3" t="s">
        <v>47</v>
      </c>
      <c r="D34" s="3" t="s">
        <v>45</v>
      </c>
      <c r="E34" s="153" t="s">
        <v>67</v>
      </c>
      <c r="F34" s="154"/>
      <c r="G34" s="155"/>
      <c r="H34" s="129"/>
    </row>
    <row r="35" spans="1:8" ht="15" customHeight="1" x14ac:dyDescent="0.2">
      <c r="A35" s="129"/>
      <c r="B35" s="71" t="s">
        <v>44</v>
      </c>
      <c r="C35" s="4" t="s">
        <v>48</v>
      </c>
      <c r="D35" s="4" t="s">
        <v>30</v>
      </c>
      <c r="E35" s="156"/>
      <c r="F35" s="157"/>
      <c r="G35" s="158"/>
      <c r="H35" s="129"/>
    </row>
    <row r="36" spans="1:8" ht="15" customHeight="1" thickBot="1" x14ac:dyDescent="0.25">
      <c r="A36" s="129"/>
      <c r="B36" s="71">
        <f>C36</f>
        <v>0</v>
      </c>
      <c r="C36" s="17"/>
      <c r="D36" s="7">
        <f>C36*10</f>
        <v>0</v>
      </c>
      <c r="E36" s="156"/>
      <c r="F36" s="157"/>
      <c r="G36" s="158"/>
      <c r="H36" s="129"/>
    </row>
    <row r="37" spans="1:8" ht="15" customHeight="1" thickTop="1" x14ac:dyDescent="0.2">
      <c r="A37" s="129"/>
      <c r="B37" s="78"/>
      <c r="C37" s="8" t="s">
        <v>49</v>
      </c>
      <c r="D37" s="35">
        <f>D36</f>
        <v>0</v>
      </c>
      <c r="E37" s="159"/>
      <c r="F37" s="160"/>
      <c r="G37" s="161"/>
      <c r="H37" s="129"/>
    </row>
    <row r="38" spans="1:8" ht="15" customHeight="1" x14ac:dyDescent="0.2">
      <c r="A38" s="129"/>
      <c r="B38" s="133"/>
      <c r="C38" s="135"/>
      <c r="D38" s="135"/>
      <c r="E38" s="135"/>
      <c r="F38" s="135"/>
      <c r="G38" s="136"/>
      <c r="H38" s="129"/>
    </row>
    <row r="39" spans="1:8" ht="15" customHeight="1" x14ac:dyDescent="0.2">
      <c r="A39" s="129"/>
      <c r="B39" s="133" t="s">
        <v>35</v>
      </c>
      <c r="C39" s="134"/>
      <c r="D39" s="134"/>
      <c r="E39" s="134"/>
      <c r="F39" s="134"/>
      <c r="G39" s="144"/>
      <c r="H39" s="129"/>
    </row>
    <row r="40" spans="1:8" ht="15" customHeight="1" x14ac:dyDescent="0.2">
      <c r="A40" s="129"/>
      <c r="B40" s="79" t="s">
        <v>36</v>
      </c>
      <c r="C40" s="30">
        <f>D12</f>
        <v>0</v>
      </c>
      <c r="D40" s="118"/>
      <c r="E40" s="153" t="s">
        <v>57</v>
      </c>
      <c r="F40" s="154"/>
      <c r="G40" s="155"/>
      <c r="H40" s="129"/>
    </row>
    <row r="41" spans="1:8" ht="15" customHeight="1" x14ac:dyDescent="0.2">
      <c r="A41" s="129"/>
      <c r="B41" s="80" t="s">
        <v>37</v>
      </c>
      <c r="C41" s="13">
        <f>D22</f>
        <v>0</v>
      </c>
      <c r="D41" s="118"/>
      <c r="E41" s="156"/>
      <c r="F41" s="157"/>
      <c r="G41" s="158"/>
      <c r="H41" s="129"/>
    </row>
    <row r="42" spans="1:8" ht="15" customHeight="1" x14ac:dyDescent="0.2">
      <c r="A42" s="129"/>
      <c r="B42" s="81" t="s">
        <v>38</v>
      </c>
      <c r="C42" s="14">
        <f>ROUNDDOWN(0.6*C41,2)</f>
        <v>0</v>
      </c>
      <c r="D42" s="118"/>
      <c r="E42" s="156"/>
      <c r="F42" s="157"/>
      <c r="G42" s="158"/>
      <c r="H42" s="129"/>
    </row>
    <row r="43" spans="1:8" ht="15" customHeight="1" x14ac:dyDescent="0.2">
      <c r="A43" s="129"/>
      <c r="B43" s="82" t="s">
        <v>52</v>
      </c>
      <c r="C43" s="31">
        <f>ROUNDDOWN((0.6*C41)+C40,2)</f>
        <v>0</v>
      </c>
      <c r="D43" s="118"/>
      <c r="E43" s="159"/>
      <c r="F43" s="160"/>
      <c r="G43" s="161"/>
      <c r="H43" s="129"/>
    </row>
    <row r="44" spans="1:8" ht="15" customHeight="1" x14ac:dyDescent="0.2">
      <c r="A44" s="129"/>
      <c r="B44" s="133"/>
      <c r="C44" s="135"/>
      <c r="D44" s="135"/>
      <c r="E44" s="135"/>
      <c r="F44" s="135"/>
      <c r="G44" s="136"/>
      <c r="H44" s="129"/>
    </row>
    <row r="45" spans="1:8" ht="15" customHeight="1" x14ac:dyDescent="0.2">
      <c r="A45" s="129"/>
      <c r="B45" s="133" t="s">
        <v>54</v>
      </c>
      <c r="C45" s="134"/>
      <c r="D45" s="162"/>
      <c r="E45" s="162"/>
      <c r="F45" s="162"/>
      <c r="G45" s="163"/>
      <c r="H45" s="129"/>
    </row>
    <row r="46" spans="1:8" ht="15" customHeight="1" x14ac:dyDescent="0.2">
      <c r="A46" s="129"/>
      <c r="B46" s="79" t="s">
        <v>39</v>
      </c>
      <c r="C46" s="21"/>
      <c r="D46" s="118"/>
      <c r="E46" s="153" t="s">
        <v>58</v>
      </c>
      <c r="F46" s="154"/>
      <c r="G46" s="155"/>
      <c r="H46" s="129"/>
    </row>
    <row r="47" spans="1:8" ht="15" customHeight="1" x14ac:dyDescent="0.2">
      <c r="A47" s="129"/>
      <c r="B47" s="80" t="s">
        <v>40</v>
      </c>
      <c r="C47" s="16"/>
      <c r="D47" s="118"/>
      <c r="E47" s="156"/>
      <c r="F47" s="157"/>
      <c r="G47" s="158"/>
      <c r="H47" s="129"/>
    </row>
    <row r="48" spans="1:8" ht="15" customHeight="1" x14ac:dyDescent="0.2">
      <c r="A48" s="129"/>
      <c r="B48" s="81" t="s">
        <v>41</v>
      </c>
      <c r="C48" s="12">
        <f>ROUNDDOWN(0.6*C47,2)</f>
        <v>0</v>
      </c>
      <c r="D48" s="118"/>
      <c r="E48" s="156"/>
      <c r="F48" s="157"/>
      <c r="G48" s="158"/>
      <c r="H48" s="129"/>
    </row>
    <row r="49" spans="1:8" ht="15" customHeight="1" x14ac:dyDescent="0.2">
      <c r="A49" s="129"/>
      <c r="B49" s="82" t="s">
        <v>53</v>
      </c>
      <c r="C49" s="32">
        <f>ROUNDDOWN((0.6*C47)+C46,2)</f>
        <v>0</v>
      </c>
      <c r="D49" s="118"/>
      <c r="E49" s="159"/>
      <c r="F49" s="160"/>
      <c r="G49" s="161"/>
      <c r="H49" s="129"/>
    </row>
    <row r="50" spans="1:8" ht="15" customHeight="1" x14ac:dyDescent="0.2">
      <c r="A50" s="129"/>
      <c r="B50" s="117"/>
      <c r="C50" s="118"/>
      <c r="D50" s="173" t="str">
        <f>IF((C49)&gt;(D12*0.25),"ALERT, Condizione non verificata. [Sn+(60% Sa) &lt; 25% Su]","Condizione verificata. [Sn+(60% Sa) &lt; 25% Su]")</f>
        <v>Condizione verificata. [Sn+(60% Sa) &lt; 25% Su]</v>
      </c>
      <c r="E50" s="135"/>
      <c r="F50" s="135"/>
      <c r="G50" s="136"/>
      <c r="H50" s="129"/>
    </row>
    <row r="51" spans="1:8" ht="15" customHeight="1" x14ac:dyDescent="0.2">
      <c r="A51" s="129"/>
      <c r="B51" s="83" t="s">
        <v>19</v>
      </c>
      <c r="C51" s="119" t="s">
        <v>50</v>
      </c>
      <c r="D51" s="5">
        <f>IF(AND((D12)=0,(D22)=0),0,(G12+E31+D37))</f>
        <v>0</v>
      </c>
      <c r="E51" s="143"/>
      <c r="F51" s="134"/>
      <c r="G51" s="144"/>
      <c r="H51" s="129"/>
    </row>
    <row r="52" spans="1:8" ht="15" customHeight="1" x14ac:dyDescent="0.2">
      <c r="A52" s="129"/>
      <c r="B52" s="133"/>
      <c r="C52" s="135"/>
      <c r="D52" s="135"/>
      <c r="E52" s="135"/>
      <c r="F52" s="135"/>
      <c r="G52" s="136"/>
      <c r="H52" s="129"/>
    </row>
    <row r="53" spans="1:8" ht="15" customHeight="1" x14ac:dyDescent="0.2">
      <c r="A53" s="129"/>
      <c r="B53" s="133" t="s">
        <v>55</v>
      </c>
      <c r="C53" s="134"/>
      <c r="D53" s="134"/>
      <c r="E53" s="162"/>
      <c r="F53" s="162"/>
      <c r="G53" s="163"/>
      <c r="H53" s="129"/>
    </row>
    <row r="54" spans="1:8" ht="15" customHeight="1" x14ac:dyDescent="0.2">
      <c r="A54" s="129"/>
      <c r="B54" s="84" t="s">
        <v>20</v>
      </c>
      <c r="C54" s="11" t="s">
        <v>21</v>
      </c>
      <c r="D54" s="143"/>
      <c r="E54" s="134"/>
      <c r="F54" s="134"/>
      <c r="G54" s="144"/>
      <c r="H54" s="129"/>
    </row>
    <row r="55" spans="1:8" ht="15" customHeight="1" thickBot="1" x14ac:dyDescent="0.25">
      <c r="A55" s="129"/>
      <c r="B55" s="112">
        <f>D51</f>
        <v>0</v>
      </c>
      <c r="C55" s="113">
        <f>IF(AND((B55)=0),0,IF(AND((B55)&gt;0,(B55)&lt;50),FLOOR(B55-0.1,5),50))</f>
        <v>0</v>
      </c>
      <c r="D55" s="150"/>
      <c r="E55" s="151"/>
      <c r="F55" s="151"/>
      <c r="G55" s="152"/>
      <c r="H55" s="129"/>
    </row>
    <row r="56" spans="1:8" ht="15" customHeight="1" thickBot="1" x14ac:dyDescent="0.25">
      <c r="A56" s="129"/>
      <c r="B56" s="188"/>
      <c r="C56" s="189"/>
      <c r="D56" s="189"/>
      <c r="E56" s="189"/>
      <c r="F56" s="189"/>
      <c r="G56" s="190"/>
      <c r="H56" s="129"/>
    </row>
    <row r="57" spans="1:8" ht="15" customHeight="1" thickBot="1" x14ac:dyDescent="0.25">
      <c r="A57" s="129"/>
      <c r="B57" s="177"/>
      <c r="C57" s="178"/>
      <c r="D57" s="178"/>
      <c r="E57" s="178"/>
      <c r="F57" s="179"/>
      <c r="G57" s="85" t="s">
        <v>22</v>
      </c>
      <c r="H57" s="129"/>
    </row>
    <row r="58" spans="1:8" ht="15" customHeight="1" x14ac:dyDescent="0.2">
      <c r="A58" s="129"/>
      <c r="B58" s="180" t="s">
        <v>63</v>
      </c>
      <c r="C58" s="181"/>
      <c r="D58" s="181"/>
      <c r="E58" s="181"/>
      <c r="F58" s="182"/>
      <c r="G58" s="86">
        <v>854.25</v>
      </c>
      <c r="H58" s="129"/>
    </row>
    <row r="59" spans="1:8" ht="15" customHeight="1" x14ac:dyDescent="0.2">
      <c r="A59" s="129"/>
      <c r="B59" s="147" t="s">
        <v>59</v>
      </c>
      <c r="C59" s="148"/>
      <c r="D59" s="148"/>
      <c r="E59" s="148"/>
      <c r="F59" s="149"/>
      <c r="G59" s="87">
        <f>G58*(1+C55/100)</f>
        <v>854.25</v>
      </c>
      <c r="H59" s="129"/>
    </row>
    <row r="60" spans="1:8" ht="15" customHeight="1" x14ac:dyDescent="0.2">
      <c r="A60" s="129"/>
      <c r="B60" s="147" t="s">
        <v>60</v>
      </c>
      <c r="C60" s="148"/>
      <c r="D60" s="148"/>
      <c r="E60" s="148"/>
      <c r="F60" s="149"/>
      <c r="G60" s="87">
        <f>(C43+C49)*G59</f>
        <v>0</v>
      </c>
      <c r="H60" s="129"/>
    </row>
    <row r="61" spans="1:8" ht="15" customHeight="1" thickBot="1" x14ac:dyDescent="0.25">
      <c r="A61" s="129"/>
      <c r="B61" s="183" t="s">
        <v>61</v>
      </c>
      <c r="C61" s="184"/>
      <c r="D61" s="184"/>
      <c r="E61" s="184"/>
      <c r="F61" s="185"/>
      <c r="G61" s="88">
        <v>0.05</v>
      </c>
      <c r="H61" s="129"/>
    </row>
    <row r="62" spans="1:8" ht="15" customHeight="1" thickBot="1" x14ac:dyDescent="0.25">
      <c r="A62" s="129"/>
      <c r="B62" s="186" t="s">
        <v>56</v>
      </c>
      <c r="C62" s="187"/>
      <c r="D62" s="187"/>
      <c r="E62" s="187"/>
      <c r="F62" s="15" t="s">
        <v>98</v>
      </c>
      <c r="G62" s="89">
        <f>G61*G60</f>
        <v>0</v>
      </c>
      <c r="H62" s="129"/>
    </row>
    <row r="63" spans="1:8" ht="15" customHeight="1" x14ac:dyDescent="0.2">
      <c r="A63" s="129"/>
      <c r="B63" s="174"/>
      <c r="C63" s="175"/>
      <c r="D63" s="175"/>
      <c r="E63" s="175"/>
      <c r="F63" s="175"/>
      <c r="G63" s="176"/>
      <c r="H63" s="129"/>
    </row>
    <row r="64" spans="1:8" ht="15" customHeight="1" x14ac:dyDescent="0.2">
      <c r="A64" s="129"/>
      <c r="B64" s="174"/>
      <c r="C64" s="175"/>
      <c r="D64" s="175"/>
      <c r="E64" s="175"/>
      <c r="F64" s="175"/>
      <c r="G64" s="176"/>
      <c r="H64" s="129"/>
    </row>
    <row r="65" spans="1:8" ht="60" customHeight="1" thickBot="1" x14ac:dyDescent="0.25">
      <c r="A65" s="129"/>
      <c r="B65" s="193" t="s">
        <v>112</v>
      </c>
      <c r="C65" s="194"/>
      <c r="D65" s="194"/>
      <c r="E65" s="194"/>
      <c r="F65" s="194"/>
      <c r="G65" s="195"/>
      <c r="H65" s="129"/>
    </row>
    <row r="66" spans="1:8" ht="15" hidden="1" customHeight="1" x14ac:dyDescent="0.2">
      <c r="A66" s="129"/>
      <c r="H66" s="129"/>
    </row>
    <row r="67" spans="1:8" ht="15" hidden="1" customHeight="1" x14ac:dyDescent="0.2">
      <c r="A67" s="129"/>
      <c r="H67" s="129"/>
    </row>
    <row r="68" spans="1:8" ht="15" customHeight="1" x14ac:dyDescent="0.2">
      <c r="A68" s="129"/>
      <c r="B68" s="129"/>
      <c r="C68" s="129"/>
      <c r="D68" s="129"/>
      <c r="E68" s="129"/>
      <c r="F68" s="129"/>
      <c r="G68" s="129"/>
      <c r="H68" s="129"/>
    </row>
    <row r="82" ht="15" customHeight="1" x14ac:dyDescent="0.2"/>
    <row r="83" ht="15" customHeight="1" x14ac:dyDescent="0.2"/>
    <row r="84" ht="15" customHeight="1" x14ac:dyDescent="0.2"/>
  </sheetData>
  <protectedRanges>
    <protectedRange sqref="G61" name="Intervallo6"/>
    <protectedRange sqref="C46:C47" name="Intervallo4"/>
    <protectedRange sqref="D17:D21" name="Intervallo2"/>
    <protectedRange sqref="C7:D11" name="Intervallo1"/>
    <protectedRange sqref="C36" name="Intervallo3"/>
    <protectedRange sqref="G58" name="Intervallo5"/>
    <protectedRange sqref="C2:G2" name="Intervallo7"/>
  </protectedRanges>
  <customSheetViews>
    <customSheetView guid="{F3E47D42-261C-4388-B34D-A34AF40921E8}" scale="75" showPageBreaks="1" showGridLines="0" hiddenColumns="1" showRuler="0">
      <selection activeCell="A3" sqref="A3"/>
      <pageMargins left="0.81" right="0.78740157480314965" top="0.67" bottom="1.56" header="0.51181102362204722" footer="0.33"/>
      <pageSetup paperSize="9" orientation="landscape" horizontalDpi="300" verticalDpi="300" r:id="rId1"/>
      <headerFooter alignWithMargins="0">
        <oddHeader>&amp;A</oddHeader>
        <oddFooter>Pagina &amp;P</oddFooter>
      </headerFooter>
    </customSheetView>
  </customSheetViews>
  <mergeCells count="58">
    <mergeCell ref="B63:G63"/>
    <mergeCell ref="H1:H68"/>
    <mergeCell ref="B68:G68"/>
    <mergeCell ref="F27:G27"/>
    <mergeCell ref="F28:G28"/>
    <mergeCell ref="F29:G29"/>
    <mergeCell ref="F30:G30"/>
    <mergeCell ref="E21:G21"/>
    <mergeCell ref="F26:G26"/>
    <mergeCell ref="E17:G17"/>
    <mergeCell ref="E18:G18"/>
    <mergeCell ref="D54:G54"/>
    <mergeCell ref="E34:G37"/>
    <mergeCell ref="B3:G3"/>
    <mergeCell ref="B33:G33"/>
    <mergeCell ref="B65:G65"/>
    <mergeCell ref="A1:A68"/>
    <mergeCell ref="F31:G31"/>
    <mergeCell ref="E51:G51"/>
    <mergeCell ref="D50:G50"/>
    <mergeCell ref="B45:G45"/>
    <mergeCell ref="B64:G64"/>
    <mergeCell ref="B57:F57"/>
    <mergeCell ref="B58:F58"/>
    <mergeCell ref="B60:F60"/>
    <mergeCell ref="B61:F61"/>
    <mergeCell ref="B62:E62"/>
    <mergeCell ref="B56:G56"/>
    <mergeCell ref="B19:C19"/>
    <mergeCell ref="E19:G19"/>
    <mergeCell ref="F25:G25"/>
    <mergeCell ref="B17:C17"/>
    <mergeCell ref="B18:C18"/>
    <mergeCell ref="E20:G20"/>
    <mergeCell ref="B1:G1"/>
    <mergeCell ref="B20:C20"/>
    <mergeCell ref="B15:C15"/>
    <mergeCell ref="B16:C16"/>
    <mergeCell ref="B4:G4"/>
    <mergeCell ref="B14:G14"/>
    <mergeCell ref="B13:G13"/>
    <mergeCell ref="E15:G15"/>
    <mergeCell ref="E16:G16"/>
    <mergeCell ref="C2:G2"/>
    <mergeCell ref="E22:G22"/>
    <mergeCell ref="B21:C21"/>
    <mergeCell ref="B59:F59"/>
    <mergeCell ref="B52:G52"/>
    <mergeCell ref="B39:G39"/>
    <mergeCell ref="B23:G23"/>
    <mergeCell ref="B32:G32"/>
    <mergeCell ref="B38:G38"/>
    <mergeCell ref="D55:G55"/>
    <mergeCell ref="E40:G43"/>
    <mergeCell ref="E46:G49"/>
    <mergeCell ref="B53:G53"/>
    <mergeCell ref="B44:G44"/>
    <mergeCell ref="B24:G24"/>
  </mergeCells>
  <phoneticPr fontId="0" type="noConversion"/>
  <dataValidations disablePrompts="1" count="2">
    <dataValidation errorStyle="warning" allowBlank="1" showInputMessage="1" showErrorMessage="1" errorTitle="Alert" error="La condizione: Sn+(60% Sa) &lt; 25% Su, non risulta rispettata. Segui la nota a piè pagina." sqref="D49" xr:uid="{00000000-0002-0000-0100-000000000000}"/>
    <dataValidation type="whole" allowBlank="1" showInputMessage="1" showErrorMessage="1" error="Immetti un numero intero compreso tra 0 e 5." sqref="C36" xr:uid="{00000000-0002-0000-0100-000001000000}">
      <formula1>0</formula1>
      <formula2>5</formula2>
    </dataValidation>
  </dataValidations>
  <pageMargins left="0.81" right="0.78740157480314965" top="0.67" bottom="1.56" header="0.51181102362204722" footer="0.33"/>
  <pageSetup paperSize="9" scale="76" fitToHeight="2" orientation="portrait" r:id="rId2"/>
  <headerFooter alignWithMargins="0">
    <oddHeader>&amp;A</oddHeader>
    <oddFooter>Pagina &amp;P</oddFooter>
  </headerFooter>
  <rowBreaks count="1" manualBreakCount="1">
    <brk id="55" min="1" max="6" man="1"/>
  </rowBreaks>
  <legacyDrawing r:id="rId3"/>
  <webPublishItems count="1">
    <webPublishItem id="767" divId="Autocalcolo_767" sourceType="sheet" destinationFile="C:\Documents and Settings\Administrator.SERVER.001\Desktop\Pagina.htm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3"/>
  <sheetViews>
    <sheetView view="pageBreakPreview" topLeftCell="A26" zoomScale="90" zoomScaleNormal="90" zoomScaleSheetLayoutView="90" workbookViewId="0">
      <selection activeCell="E7" sqref="E7"/>
    </sheetView>
  </sheetViews>
  <sheetFormatPr defaultColWidth="9.140625" defaultRowHeight="0" customHeight="1" zeroHeight="1" x14ac:dyDescent="0.2"/>
  <cols>
    <col min="1" max="1" width="3.140625" style="60" customWidth="1"/>
    <col min="2" max="2" width="42.140625" style="1" customWidth="1"/>
    <col min="3" max="4" width="16.7109375" style="1" customWidth="1"/>
    <col min="5" max="5" width="29.85546875" style="1" customWidth="1"/>
    <col min="6" max="6" width="0" style="1" hidden="1"/>
    <col min="7" max="7" width="3.140625" style="60" customWidth="1"/>
    <col min="8" max="8" width="0" style="1" hidden="1" customWidth="1"/>
    <col min="9" max="16382" width="9.140625" style="1"/>
    <col min="16383" max="16383" width="0" style="1" hidden="1"/>
    <col min="16384" max="16384" width="6.5703125" style="1" customWidth="1"/>
  </cols>
  <sheetData>
    <row r="1" spans="1:7" s="2" customFormat="1" ht="60" customHeight="1" x14ac:dyDescent="0.2">
      <c r="A1" s="90"/>
      <c r="B1" s="131" t="s">
        <v>107</v>
      </c>
      <c r="C1" s="131"/>
      <c r="D1" s="131"/>
      <c r="E1" s="131"/>
      <c r="F1" s="104"/>
      <c r="G1" s="105"/>
    </row>
    <row r="2" spans="1:7" s="2" customFormat="1" ht="17.25" customHeight="1" x14ac:dyDescent="0.2">
      <c r="A2" s="106"/>
      <c r="B2" s="207"/>
      <c r="C2" s="207"/>
      <c r="D2" s="207"/>
      <c r="E2" s="207"/>
      <c r="G2" s="122"/>
    </row>
    <row r="3" spans="1:7" ht="15" customHeight="1" x14ac:dyDescent="0.2">
      <c r="A3" s="106"/>
      <c r="B3" s="8" t="s">
        <v>0</v>
      </c>
      <c r="C3" s="219"/>
      <c r="D3" s="220"/>
      <c r="E3" s="221"/>
      <c r="F3" s="96"/>
      <c r="G3" s="122"/>
    </row>
    <row r="4" spans="1:7" ht="15" customHeight="1" x14ac:dyDescent="0.2">
      <c r="A4" s="106"/>
      <c r="B4" s="134"/>
      <c r="C4" s="134"/>
      <c r="D4" s="134"/>
      <c r="E4" s="134"/>
      <c r="G4" s="122"/>
    </row>
    <row r="5" spans="1:7" ht="15" customHeight="1" x14ac:dyDescent="0.2">
      <c r="A5" s="106"/>
      <c r="B5" s="200" t="s">
        <v>80</v>
      </c>
      <c r="C5" s="200"/>
      <c r="D5" s="200"/>
      <c r="E5" s="200"/>
      <c r="G5" s="122"/>
    </row>
    <row r="6" spans="1:7" ht="15" customHeight="1" x14ac:dyDescent="0.2">
      <c r="A6" s="106"/>
      <c r="B6" s="3" t="s">
        <v>74</v>
      </c>
      <c r="C6" s="124" t="s">
        <v>22</v>
      </c>
      <c r="D6" s="3" t="s">
        <v>22</v>
      </c>
      <c r="E6" s="3" t="s">
        <v>83</v>
      </c>
      <c r="G6" s="122"/>
    </row>
    <row r="7" spans="1:7" ht="15" customHeight="1" x14ac:dyDescent="0.2">
      <c r="A7" s="106"/>
      <c r="B7" s="3" t="s">
        <v>75</v>
      </c>
      <c r="C7" s="94" t="s">
        <v>79</v>
      </c>
      <c r="D7" s="4" t="s">
        <v>79</v>
      </c>
      <c r="E7" s="4" t="s">
        <v>84</v>
      </c>
      <c r="G7" s="122"/>
    </row>
    <row r="8" spans="1:7" ht="15" customHeight="1" x14ac:dyDescent="0.2">
      <c r="A8" s="106"/>
      <c r="B8" s="214">
        <f>autocalcolo.costo!D12+(0.5*autocalcolo.costo!D22)</f>
        <v>0</v>
      </c>
      <c r="C8" s="96" t="s">
        <v>76</v>
      </c>
      <c r="D8" s="40"/>
      <c r="E8" s="98">
        <f>B8*D8</f>
        <v>0</v>
      </c>
      <c r="G8" s="122"/>
    </row>
    <row r="9" spans="1:7" ht="15" customHeight="1" x14ac:dyDescent="0.2">
      <c r="A9" s="106"/>
      <c r="B9" s="215"/>
      <c r="C9" s="97" t="s">
        <v>77</v>
      </c>
      <c r="D9" s="41"/>
      <c r="E9" s="99">
        <f>B8*D9</f>
        <v>0</v>
      </c>
      <c r="G9" s="122"/>
    </row>
    <row r="10" spans="1:7" ht="15" customHeight="1" x14ac:dyDescent="0.2">
      <c r="A10" s="106"/>
      <c r="B10" s="44"/>
      <c r="C10" s="39"/>
      <c r="D10" s="39"/>
      <c r="E10" s="95"/>
      <c r="G10" s="122"/>
    </row>
    <row r="11" spans="1:7" ht="15" customHeight="1" x14ac:dyDescent="0.2">
      <c r="A11" s="106"/>
      <c r="B11" s="214">
        <f>'Calcolo Superfici'!K44</f>
        <v>0</v>
      </c>
      <c r="C11" s="216" t="s">
        <v>78</v>
      </c>
      <c r="D11" s="223"/>
      <c r="E11" s="212">
        <f>B11*D11</f>
        <v>0</v>
      </c>
      <c r="G11" s="122"/>
    </row>
    <row r="12" spans="1:7" ht="15" customHeight="1" thickBot="1" x14ac:dyDescent="0.25">
      <c r="A12" s="106"/>
      <c r="B12" s="215"/>
      <c r="C12" s="217"/>
      <c r="D12" s="224"/>
      <c r="E12" s="213"/>
      <c r="G12" s="122"/>
    </row>
    <row r="13" spans="1:7" ht="15" customHeight="1" thickTop="1" x14ac:dyDescent="0.2">
      <c r="A13" s="106"/>
      <c r="B13" s="8"/>
      <c r="C13" s="43" t="s">
        <v>62</v>
      </c>
      <c r="D13" s="54" t="s">
        <v>84</v>
      </c>
      <c r="E13" s="42">
        <f>E8+E9+E11</f>
        <v>0</v>
      </c>
      <c r="G13" s="122"/>
    </row>
    <row r="14" spans="1:7" ht="15" customHeight="1" x14ac:dyDescent="0.2">
      <c r="A14" s="106"/>
      <c r="B14" s="8"/>
      <c r="C14" s="43"/>
      <c r="E14" s="93"/>
      <c r="G14" s="122"/>
    </row>
    <row r="15" spans="1:7" ht="15" customHeight="1" x14ac:dyDescent="0.2">
      <c r="A15" s="106"/>
      <c r="B15" s="100" t="s">
        <v>91</v>
      </c>
      <c r="C15" s="101" t="s">
        <v>84</v>
      </c>
      <c r="D15" s="102">
        <f>autocalcolo.costo!G62+autocalcolo.oneri_di_urbanizzaz!E8+autocalcolo.oneri_di_urbanizzaz!E9+autocalcolo.oneri_di_urbanizzaz!E11</f>
        <v>0</v>
      </c>
      <c r="E15" s="93"/>
      <c r="G15" s="122"/>
    </row>
    <row r="16" spans="1:7" ht="15" customHeight="1" x14ac:dyDescent="0.2">
      <c r="A16" s="106"/>
      <c r="B16" s="127"/>
      <c r="C16" s="50"/>
      <c r="D16" s="128"/>
      <c r="E16" s="93"/>
      <c r="G16" s="122"/>
    </row>
    <row r="17" spans="1:7" ht="15" customHeight="1" x14ac:dyDescent="0.2">
      <c r="A17" s="106"/>
      <c r="B17" s="199" t="s">
        <v>108</v>
      </c>
      <c r="C17" s="199"/>
      <c r="D17" s="199"/>
      <c r="E17" s="199"/>
      <c r="G17" s="122"/>
    </row>
    <row r="18" spans="1:7" ht="15" customHeight="1" x14ac:dyDescent="0.2">
      <c r="A18" s="106"/>
      <c r="B18" s="196"/>
      <c r="C18" s="197"/>
      <c r="D18" s="126">
        <v>0</v>
      </c>
      <c r="E18" s="123"/>
      <c r="G18" s="122"/>
    </row>
    <row r="19" spans="1:7" ht="15" customHeight="1" x14ac:dyDescent="0.2">
      <c r="A19" s="106"/>
      <c r="B19" s="127"/>
      <c r="C19" s="50"/>
      <c r="D19" s="128"/>
      <c r="E19" s="93"/>
      <c r="G19" s="122"/>
    </row>
    <row r="20" spans="1:7" ht="15" customHeight="1" x14ac:dyDescent="0.2">
      <c r="A20" s="106"/>
      <c r="B20" s="127"/>
      <c r="C20" s="50"/>
      <c r="D20" s="128"/>
      <c r="E20" s="93"/>
      <c r="G20" s="122"/>
    </row>
    <row r="21" spans="1:7" ht="15" customHeight="1" x14ac:dyDescent="0.2">
      <c r="A21" s="106"/>
      <c r="B21" s="134"/>
      <c r="C21" s="134"/>
      <c r="D21" s="134"/>
      <c r="E21" s="134"/>
      <c r="G21" s="122"/>
    </row>
    <row r="22" spans="1:7" ht="15" customHeight="1" x14ac:dyDescent="0.2">
      <c r="A22" s="106"/>
      <c r="B22" s="199" t="s">
        <v>109</v>
      </c>
      <c r="C22" s="199"/>
      <c r="D22" s="199"/>
      <c r="E22" s="199"/>
      <c r="G22" s="122"/>
    </row>
    <row r="23" spans="1:7" ht="15" customHeight="1" x14ac:dyDescent="0.2">
      <c r="A23" s="106"/>
      <c r="B23" s="222"/>
      <c r="C23" s="166"/>
      <c r="D23" s="3" t="s">
        <v>82</v>
      </c>
      <c r="E23" s="123"/>
      <c r="G23" s="122"/>
    </row>
    <row r="24" spans="1:7" ht="15" customHeight="1" x14ac:dyDescent="0.2">
      <c r="A24" s="106"/>
      <c r="B24" s="210"/>
      <c r="C24" s="211"/>
      <c r="D24" s="4"/>
      <c r="E24" s="123"/>
      <c r="G24" s="122"/>
    </row>
    <row r="25" spans="1:7" ht="15" customHeight="1" x14ac:dyDescent="0.2">
      <c r="A25" s="106"/>
      <c r="B25" s="196" t="s">
        <v>99</v>
      </c>
      <c r="C25" s="218"/>
      <c r="D25" s="41"/>
      <c r="E25" s="123"/>
      <c r="G25" s="122"/>
    </row>
    <row r="26" spans="1:7" ht="15" customHeight="1" thickBot="1" x14ac:dyDescent="0.25">
      <c r="A26" s="106"/>
      <c r="B26" s="208" t="s">
        <v>81</v>
      </c>
      <c r="C26" s="209"/>
      <c r="D26" s="45" t="s">
        <v>90</v>
      </c>
      <c r="E26" s="123"/>
      <c r="G26" s="122"/>
    </row>
    <row r="27" spans="1:7" ht="15" customHeight="1" thickTop="1" x14ac:dyDescent="0.2">
      <c r="A27" s="106"/>
      <c r="B27" s="50"/>
      <c r="C27" s="50" t="s">
        <v>84</v>
      </c>
      <c r="D27" s="49">
        <f>IF(ISERROR(IF(D26="SI",D15*2,"0,00")+D25),"",(IF(D26="SI",D15*2,"0,00")+D25))</f>
        <v>0</v>
      </c>
      <c r="E27" s="123"/>
      <c r="G27" s="122"/>
    </row>
    <row r="28" spans="1:7" ht="15" customHeight="1" x14ac:dyDescent="0.2">
      <c r="A28" s="106"/>
      <c r="B28" s="134"/>
      <c r="C28" s="134"/>
      <c r="D28" s="134"/>
      <c r="E28" s="134"/>
      <c r="G28" s="122"/>
    </row>
    <row r="29" spans="1:7" ht="15" customHeight="1" x14ac:dyDescent="0.2">
      <c r="A29" s="106"/>
      <c r="B29" s="200" t="s">
        <v>110</v>
      </c>
      <c r="C29" s="200"/>
      <c r="D29" s="200"/>
      <c r="E29" s="200"/>
      <c r="G29" s="122"/>
    </row>
    <row r="30" spans="1:7" ht="15" customHeight="1" x14ac:dyDescent="0.2">
      <c r="A30" s="106"/>
      <c r="B30" s="3" t="s">
        <v>85</v>
      </c>
      <c r="C30" s="3" t="s">
        <v>92</v>
      </c>
      <c r="D30" s="3" t="s">
        <v>93</v>
      </c>
      <c r="E30" s="3" t="s">
        <v>94</v>
      </c>
      <c r="G30" s="122"/>
    </row>
    <row r="31" spans="1:7" ht="15" customHeight="1" x14ac:dyDescent="0.2">
      <c r="A31" s="106"/>
      <c r="B31" s="4"/>
      <c r="C31" s="4"/>
      <c r="D31" s="4"/>
      <c r="E31" s="4"/>
      <c r="G31" s="122"/>
    </row>
    <row r="32" spans="1:7" ht="15" customHeight="1" x14ac:dyDescent="0.2">
      <c r="A32" s="106"/>
      <c r="B32" s="109" t="s">
        <v>86</v>
      </c>
      <c r="C32" s="46">
        <f>IF(D26="SI",D15+D15/4,D15/4)+D25</f>
        <v>0</v>
      </c>
      <c r="D32" s="201">
        <f>C33+C34+C35</f>
        <v>0</v>
      </c>
      <c r="E32" s="204">
        <f>C32+C33+C34+C35-D15</f>
        <v>0</v>
      </c>
      <c r="G32" s="122"/>
    </row>
    <row r="33" spans="1:7" ht="15" customHeight="1" x14ac:dyDescent="0.2">
      <c r="A33" s="106"/>
      <c r="B33" s="110" t="s">
        <v>87</v>
      </c>
      <c r="C33" s="46">
        <f>D15/4</f>
        <v>0</v>
      </c>
      <c r="D33" s="202"/>
      <c r="E33" s="205"/>
      <c r="G33" s="122"/>
    </row>
    <row r="34" spans="1:7" ht="15" customHeight="1" x14ac:dyDescent="0.2">
      <c r="A34" s="106"/>
      <c r="B34" s="110" t="s">
        <v>88</v>
      </c>
      <c r="C34" s="46">
        <f>D15/4</f>
        <v>0</v>
      </c>
      <c r="D34" s="202"/>
      <c r="E34" s="205"/>
      <c r="G34" s="122"/>
    </row>
    <row r="35" spans="1:7" ht="15" customHeight="1" thickBot="1" x14ac:dyDescent="0.25">
      <c r="A35" s="106"/>
      <c r="B35" s="111" t="s">
        <v>89</v>
      </c>
      <c r="C35" s="47">
        <f>D15/4</f>
        <v>0</v>
      </c>
      <c r="D35" s="203"/>
      <c r="E35" s="206"/>
      <c r="G35" s="122"/>
    </row>
    <row r="36" spans="1:7" ht="15" customHeight="1" thickTop="1" x14ac:dyDescent="0.2">
      <c r="A36" s="106"/>
      <c r="B36" s="103" t="s">
        <v>95</v>
      </c>
      <c r="C36" s="53"/>
      <c r="D36" s="51" t="s">
        <v>84</v>
      </c>
      <c r="E36" s="55">
        <f>(C32+C33+C34+C35)-D18</f>
        <v>0</v>
      </c>
      <c r="G36" s="122"/>
    </row>
    <row r="37" spans="1:7" ht="15" customHeight="1" x14ac:dyDescent="0.2">
      <c r="A37" s="106"/>
      <c r="B37" s="118"/>
      <c r="C37" s="118"/>
      <c r="D37" s="8"/>
      <c r="E37" s="92"/>
      <c r="G37" s="122"/>
    </row>
    <row r="38" spans="1:7" ht="15" customHeight="1" x14ac:dyDescent="0.2">
      <c r="A38" s="106"/>
      <c r="E38" s="92"/>
      <c r="G38" s="122"/>
    </row>
    <row r="39" spans="1:7" ht="15" customHeight="1" x14ac:dyDescent="0.2">
      <c r="A39" s="106"/>
      <c r="B39" s="134"/>
      <c r="C39" s="134"/>
      <c r="D39" s="134"/>
      <c r="E39" s="134"/>
      <c r="G39" s="122"/>
    </row>
    <row r="40" spans="1:7" ht="15" customHeight="1" x14ac:dyDescent="0.2">
      <c r="A40" s="106"/>
      <c r="B40" s="199" t="s">
        <v>111</v>
      </c>
      <c r="C40" s="199"/>
      <c r="D40" s="199"/>
      <c r="E40" s="199"/>
      <c r="G40" s="122"/>
    </row>
    <row r="41" spans="1:7" ht="15" customHeight="1" x14ac:dyDescent="0.2">
      <c r="A41" s="106"/>
      <c r="B41" s="11" t="s">
        <v>96</v>
      </c>
      <c r="C41" s="11" t="s">
        <v>97</v>
      </c>
      <c r="D41" s="123"/>
      <c r="E41" s="118"/>
      <c r="G41" s="122"/>
    </row>
    <row r="42" spans="1:7" ht="15" customHeight="1" x14ac:dyDescent="0.2">
      <c r="A42" s="106"/>
      <c r="B42" s="91"/>
      <c r="C42" s="47"/>
      <c r="D42" s="123"/>
      <c r="E42" s="118"/>
      <c r="G42" s="122"/>
    </row>
    <row r="43" spans="1:7" ht="15" customHeight="1" x14ac:dyDescent="0.2">
      <c r="A43" s="106"/>
      <c r="B43" s="48">
        <f>D15</f>
        <v>0</v>
      </c>
      <c r="C43" s="52" t="str">
        <f>IF(E36=0,"",IF(D15&lt;=2500,120,IF(D15&lt;=5000,150,IF(D15&lt;=10000,200,IF(D15&lt;=15000,250,320)))))</f>
        <v/>
      </c>
      <c r="D43" s="123"/>
      <c r="E43" s="118"/>
      <c r="G43" s="122"/>
    </row>
    <row r="44" spans="1:7" ht="15" customHeight="1" x14ac:dyDescent="0.2">
      <c r="A44" s="106"/>
      <c r="B44" s="6"/>
      <c r="C44" s="8"/>
      <c r="D44" s="6"/>
      <c r="E44" s="92"/>
      <c r="G44" s="122"/>
    </row>
    <row r="45" spans="1:7" ht="15" hidden="1" customHeight="1" x14ac:dyDescent="0.2">
      <c r="A45" s="106"/>
      <c r="G45" s="122"/>
    </row>
    <row r="46" spans="1:7" ht="15" hidden="1" customHeight="1" x14ac:dyDescent="0.2">
      <c r="A46" s="106"/>
      <c r="G46" s="122"/>
    </row>
    <row r="47" spans="1:7" ht="15" customHeight="1" thickBot="1" x14ac:dyDescent="0.25">
      <c r="A47" s="107"/>
      <c r="B47" s="198"/>
      <c r="C47" s="198"/>
      <c r="D47" s="198"/>
      <c r="E47" s="198"/>
      <c r="F47" s="125"/>
      <c r="G47" s="108"/>
    </row>
    <row r="48" spans="1:7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  <row r="55" ht="15" hidden="1" customHeight="1" x14ac:dyDescent="0.2"/>
    <row r="56" ht="15" hidden="1" customHeight="1" x14ac:dyDescent="0.2"/>
    <row r="57" ht="15" hidden="1" customHeight="1" x14ac:dyDescent="0.2"/>
    <row r="58" ht="15" hidden="1" customHeight="1" x14ac:dyDescent="0.2"/>
    <row r="59" ht="15" hidden="1" customHeight="1" x14ac:dyDescent="0.2"/>
    <row r="60" ht="15" hidden="1" customHeight="1" x14ac:dyDescent="0.2"/>
    <row r="61" ht="15" customHeight="1" x14ac:dyDescent="0.2"/>
    <row r="62" ht="15" customHeight="1" x14ac:dyDescent="0.2"/>
    <row r="63" ht="15" customHeight="1" x14ac:dyDescent="0.2"/>
  </sheetData>
  <protectedRanges>
    <protectedRange sqref="D26" name="Intervallo2"/>
    <protectedRange sqref="C8:D12" name="Intervallo1"/>
    <protectedRange sqref="C43" name="Intervallo3"/>
    <protectedRange sqref="G3" name="Intervallo7"/>
    <protectedRange sqref="C3:F3" name="Intervallo7_1"/>
  </protectedRanges>
  <mergeCells count="24">
    <mergeCell ref="B1:E2"/>
    <mergeCell ref="B26:C26"/>
    <mergeCell ref="B24:C24"/>
    <mergeCell ref="E11:E12"/>
    <mergeCell ref="B8:B9"/>
    <mergeCell ref="B11:B12"/>
    <mergeCell ref="C11:C12"/>
    <mergeCell ref="B25:C25"/>
    <mergeCell ref="C3:E3"/>
    <mergeCell ref="B4:E4"/>
    <mergeCell ref="B5:E5"/>
    <mergeCell ref="B21:E21"/>
    <mergeCell ref="B22:E22"/>
    <mergeCell ref="B23:C23"/>
    <mergeCell ref="D11:D12"/>
    <mergeCell ref="B17:E17"/>
    <mergeCell ref="B18:C18"/>
    <mergeCell ref="B47:E47"/>
    <mergeCell ref="B39:E39"/>
    <mergeCell ref="B40:E40"/>
    <mergeCell ref="B28:E28"/>
    <mergeCell ref="B29:E29"/>
    <mergeCell ref="D32:D35"/>
    <mergeCell ref="E32:E35"/>
  </mergeCells>
  <pageMargins left="0.43307086614173229" right="0.78740157480314965" top="0.6692913385826772" bottom="1.5748031496062993" header="0.51181102362204722" footer="0.31496062992125984"/>
  <pageSetup paperSize="9" scale="75" fitToHeight="2" orientation="portrait" r:id="rId1"/>
  <headerFooter alignWithMargins="0">
    <oddHeader>&amp;A</oddHeader>
    <oddFooter>Pagina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Calcolo Superfici</vt:lpstr>
      <vt:lpstr>autocalcolo.costo</vt:lpstr>
      <vt:lpstr>autocalcolo.oneri_di_urbanizzaz</vt:lpstr>
      <vt:lpstr>autocalcolo.costo!Area_stampa</vt:lpstr>
      <vt:lpstr>'Calcolo Superfici'!Area_stampa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Antonio.Castellana</dc:creator>
  <cp:lastModifiedBy>Antonio Castellana</cp:lastModifiedBy>
  <cp:lastPrinted>2020-05-19T15:21:49Z</cp:lastPrinted>
  <dcterms:created xsi:type="dcterms:W3CDTF">2003-12-04T10:54:25Z</dcterms:created>
  <dcterms:modified xsi:type="dcterms:W3CDTF">2025-01-23T15:10:54Z</dcterms:modified>
</cp:coreProperties>
</file>